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onos.sharepoint.com/sites/UniverslnMonitorySaPDS/Sdilene dokumenty/General/Podklady/VOS Zadávací dokumentace/Zadávací dokumentace UM - příprava/DataLab - aplikace/"/>
    </mc:Choice>
  </mc:AlternateContent>
  <xr:revisionPtr revIDLastSave="0" documentId="8_{4316B6B3-1EB3-45B4-91C1-BD8880FB1F6C}" xr6:coauthVersionLast="47" xr6:coauthVersionMax="47" xr10:uidLastSave="{00000000-0000-0000-0000-000000000000}"/>
  <bookViews>
    <workbookView xWindow="-120" yWindow="-120" windowWidth="51840" windowHeight="21120" xr2:uid="{91E6E7DE-6077-4CFD-BDF9-E5DD754A09B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89" i="1" l="1"/>
  <c r="AB189" i="1"/>
  <c r="AA189" i="1"/>
  <c r="V189" i="1"/>
  <c r="U189" i="1"/>
  <c r="R189" i="1"/>
  <c r="Q189" i="1"/>
  <c r="N189" i="1"/>
  <c r="M189" i="1"/>
  <c r="L189" i="1"/>
  <c r="K189" i="1"/>
  <c r="C178" i="1"/>
  <c r="D178" i="1" s="1"/>
  <c r="E178" i="1" s="1"/>
  <c r="F178" i="1" s="1"/>
  <c r="G178" i="1" s="1"/>
  <c r="H178" i="1" s="1"/>
  <c r="I178" i="1" s="1"/>
  <c r="J178" i="1" s="1"/>
  <c r="K178" i="1" s="1"/>
  <c r="L178" i="1" s="1"/>
  <c r="M178" i="1" s="1"/>
  <c r="N178" i="1" s="1"/>
  <c r="O178" i="1" s="1"/>
  <c r="P178" i="1" s="1"/>
  <c r="C176" i="1"/>
  <c r="D176" i="1" s="1"/>
  <c r="E176" i="1" s="1"/>
  <c r="F176" i="1" s="1"/>
  <c r="G176" i="1" s="1"/>
  <c r="H176" i="1" s="1"/>
  <c r="I176" i="1" s="1"/>
  <c r="J176" i="1" s="1"/>
  <c r="K176" i="1" s="1"/>
  <c r="L176" i="1" s="1"/>
  <c r="M176" i="1" s="1"/>
  <c r="N176" i="1" s="1"/>
  <c r="O176" i="1" s="1"/>
  <c r="P176" i="1" s="1"/>
  <c r="C174" i="1"/>
  <c r="D174" i="1" s="1"/>
  <c r="E174" i="1" s="1"/>
  <c r="F174" i="1" s="1"/>
  <c r="G174" i="1" s="1"/>
  <c r="H174" i="1" s="1"/>
  <c r="I174" i="1" s="1"/>
  <c r="J174" i="1" s="1"/>
  <c r="K174" i="1" s="1"/>
  <c r="L174" i="1" s="1"/>
  <c r="M174" i="1" s="1"/>
  <c r="N174" i="1" s="1"/>
  <c r="O174" i="1" s="1"/>
  <c r="P174" i="1" s="1"/>
  <c r="C172" i="1"/>
  <c r="D172" i="1" s="1"/>
  <c r="E172" i="1" s="1"/>
  <c r="F172" i="1" s="1"/>
  <c r="G172" i="1" s="1"/>
  <c r="H172" i="1" s="1"/>
  <c r="I172" i="1" s="1"/>
  <c r="J172" i="1" s="1"/>
  <c r="K172" i="1" s="1"/>
  <c r="L172" i="1" s="1"/>
  <c r="M172" i="1" s="1"/>
  <c r="N172" i="1" s="1"/>
  <c r="O172" i="1" s="1"/>
  <c r="P172" i="1" s="1"/>
  <c r="Y138" i="1"/>
  <c r="Z138" i="1" s="1"/>
  <c r="AA138" i="1" s="1"/>
  <c r="AB138" i="1" s="1"/>
  <c r="AC138" i="1" s="1"/>
  <c r="AD138" i="1" s="1"/>
  <c r="AE138" i="1" s="1"/>
  <c r="AF138" i="1" s="1"/>
  <c r="AG138" i="1" s="1"/>
  <c r="AH138" i="1" s="1"/>
  <c r="AI138" i="1" s="1"/>
  <c r="AJ138" i="1" s="1"/>
  <c r="AK138" i="1" s="1"/>
  <c r="AL138" i="1" s="1"/>
  <c r="AM138" i="1" s="1"/>
  <c r="AN138" i="1" s="1"/>
  <c r="AO138" i="1" s="1"/>
  <c r="AP138" i="1" s="1"/>
  <c r="AQ138" i="1" s="1"/>
  <c r="AR138" i="1" s="1"/>
  <c r="Y137" i="1"/>
  <c r="Z137" i="1" s="1"/>
  <c r="AA137" i="1" s="1"/>
  <c r="AB137" i="1" s="1"/>
  <c r="AC137" i="1" s="1"/>
  <c r="AD137" i="1" s="1"/>
  <c r="AE137" i="1" s="1"/>
  <c r="AF137" i="1" s="1"/>
  <c r="AG137" i="1" s="1"/>
  <c r="AH137" i="1" s="1"/>
  <c r="AI137" i="1" s="1"/>
  <c r="AJ137" i="1" s="1"/>
  <c r="AK137" i="1" s="1"/>
  <c r="AL137" i="1" s="1"/>
  <c r="AM137" i="1" s="1"/>
  <c r="X136" i="1"/>
  <c r="Y136" i="1" s="1"/>
  <c r="Z136" i="1" s="1"/>
  <c r="AA136" i="1" s="1"/>
  <c r="AB136" i="1" s="1"/>
  <c r="AC136" i="1" s="1"/>
  <c r="AD136" i="1" s="1"/>
  <c r="AE136" i="1" s="1"/>
  <c r="AF136" i="1" s="1"/>
  <c r="AG136" i="1" s="1"/>
  <c r="AH136" i="1" s="1"/>
  <c r="AI136" i="1" s="1"/>
  <c r="AJ136" i="1" s="1"/>
  <c r="AK136" i="1" s="1"/>
  <c r="AL136" i="1" s="1"/>
  <c r="AM136" i="1" s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Z135" i="1" s="1"/>
  <c r="AA135" i="1" s="1"/>
  <c r="AB135" i="1" s="1"/>
  <c r="AC135" i="1" s="1"/>
  <c r="AD135" i="1" s="1"/>
  <c r="AE135" i="1" s="1"/>
  <c r="AF135" i="1" s="1"/>
  <c r="AG135" i="1" s="1"/>
  <c r="AH135" i="1" s="1"/>
  <c r="AI135" i="1" s="1"/>
  <c r="AJ135" i="1" s="1"/>
  <c r="AK135" i="1" s="1"/>
  <c r="AL135" i="1" s="1"/>
  <c r="AM135" i="1" s="1"/>
  <c r="AN135" i="1" s="1"/>
  <c r="AO135" i="1" s="1"/>
  <c r="AP135" i="1" s="1"/>
  <c r="AQ135" i="1" s="1"/>
  <c r="AR135" i="1" s="1"/>
  <c r="AS135" i="1" s="1"/>
  <c r="AT135" i="1" s="1"/>
  <c r="AU135" i="1" s="1"/>
  <c r="Y134" i="1"/>
  <c r="Z134" i="1" s="1"/>
  <c r="AA134" i="1" s="1"/>
  <c r="AB134" i="1" s="1"/>
  <c r="AC134" i="1" s="1"/>
  <c r="AD134" i="1" s="1"/>
  <c r="AE134" i="1" s="1"/>
  <c r="AF134" i="1" s="1"/>
  <c r="AG134" i="1" s="1"/>
  <c r="AH134" i="1" s="1"/>
  <c r="AI134" i="1" s="1"/>
  <c r="AJ134" i="1" s="1"/>
  <c r="AK134" i="1" s="1"/>
  <c r="AL134" i="1" s="1"/>
  <c r="AM134" i="1" s="1"/>
  <c r="AN134" i="1" s="1"/>
  <c r="AO134" i="1" s="1"/>
  <c r="AP134" i="1" s="1"/>
  <c r="AQ134" i="1" s="1"/>
  <c r="AR134" i="1" s="1"/>
  <c r="AS134" i="1" s="1"/>
  <c r="AT134" i="1" s="1"/>
  <c r="AU134" i="1" s="1"/>
  <c r="Y133" i="1"/>
  <c r="Z133" i="1" s="1"/>
  <c r="AA133" i="1" s="1"/>
  <c r="AB133" i="1" s="1"/>
  <c r="AC133" i="1" s="1"/>
  <c r="AD133" i="1" s="1"/>
  <c r="AE133" i="1" s="1"/>
  <c r="AF133" i="1" s="1"/>
  <c r="AG133" i="1" s="1"/>
  <c r="AH133" i="1" s="1"/>
  <c r="AI133" i="1" s="1"/>
  <c r="AJ133" i="1" s="1"/>
  <c r="AK133" i="1" s="1"/>
  <c r="AL133" i="1" s="1"/>
  <c r="AM133" i="1" s="1"/>
  <c r="AN133" i="1" s="1"/>
  <c r="AO133" i="1" s="1"/>
  <c r="AP133" i="1" s="1"/>
  <c r="AQ133" i="1" s="1"/>
  <c r="AR133" i="1" s="1"/>
  <c r="AS133" i="1" s="1"/>
  <c r="AT133" i="1" s="1"/>
  <c r="AU133" i="1" s="1"/>
  <c r="W132" i="1"/>
  <c r="X132" i="1" s="1"/>
  <c r="Y132" i="1" s="1"/>
  <c r="Z132" i="1" s="1"/>
  <c r="AA132" i="1" s="1"/>
  <c r="AB132" i="1" s="1"/>
  <c r="AC132" i="1" s="1"/>
  <c r="AD132" i="1" s="1"/>
  <c r="AE132" i="1" s="1"/>
  <c r="AF132" i="1" s="1"/>
  <c r="AG132" i="1" s="1"/>
  <c r="AH132" i="1" s="1"/>
  <c r="AI132" i="1" s="1"/>
  <c r="AJ132" i="1" s="1"/>
  <c r="AK132" i="1" s="1"/>
  <c r="AL132" i="1" s="1"/>
  <c r="AM132" i="1" s="1"/>
  <c r="AN132" i="1" s="1"/>
  <c r="AO132" i="1" s="1"/>
  <c r="AP132" i="1" s="1"/>
  <c r="AQ132" i="1" s="1"/>
  <c r="AR132" i="1" s="1"/>
  <c r="AS132" i="1" s="1"/>
  <c r="AT132" i="1" s="1"/>
  <c r="AU132" i="1" s="1"/>
  <c r="C132" i="1"/>
  <c r="D132" i="1" s="1"/>
  <c r="E132" i="1" s="1"/>
  <c r="F132" i="1" s="1"/>
  <c r="G132" i="1" s="1"/>
  <c r="H132" i="1" s="1"/>
  <c r="I132" i="1" s="1"/>
  <c r="J132" i="1" s="1"/>
  <c r="K132" i="1" s="1"/>
  <c r="L132" i="1" s="1"/>
  <c r="M132" i="1" s="1"/>
  <c r="N132" i="1" s="1"/>
  <c r="O132" i="1" s="1"/>
  <c r="P132" i="1" s="1"/>
  <c r="Q132" i="1" s="1"/>
  <c r="R132" i="1" s="1"/>
  <c r="S132" i="1" s="1"/>
  <c r="T132" i="1" s="1"/>
  <c r="U132" i="1" s="1"/>
  <c r="C121" i="1"/>
  <c r="D121" i="1" s="1"/>
  <c r="E121" i="1" s="1"/>
  <c r="F121" i="1" s="1"/>
  <c r="G121" i="1" s="1"/>
  <c r="H121" i="1" s="1"/>
  <c r="I121" i="1" s="1"/>
  <c r="J121" i="1" s="1"/>
  <c r="K121" i="1" s="1"/>
  <c r="L121" i="1" s="1"/>
  <c r="M121" i="1" s="1"/>
  <c r="N121" i="1" s="1"/>
  <c r="O121" i="1" s="1"/>
  <c r="P121" i="1" s="1"/>
  <c r="Q121" i="1" s="1"/>
  <c r="R121" i="1" s="1"/>
  <c r="S121" i="1" s="1"/>
  <c r="T121" i="1" s="1"/>
  <c r="U121" i="1" s="1"/>
  <c r="V121" i="1" s="1"/>
  <c r="W121" i="1" s="1"/>
  <c r="X121" i="1" s="1"/>
  <c r="Y121" i="1" s="1"/>
  <c r="Z121" i="1" s="1"/>
  <c r="AA121" i="1" s="1"/>
  <c r="AB121" i="1" s="1"/>
  <c r="AC121" i="1" s="1"/>
  <c r="AD121" i="1" s="1"/>
  <c r="AE121" i="1" s="1"/>
  <c r="AF121" i="1" s="1"/>
  <c r="AG121" i="1" s="1"/>
  <c r="AH121" i="1" s="1"/>
  <c r="AI121" i="1" s="1"/>
  <c r="AJ121" i="1" s="1"/>
  <c r="AK121" i="1" s="1"/>
  <c r="AL121" i="1" s="1"/>
  <c r="AM121" i="1" s="1"/>
  <c r="AN121" i="1" s="1"/>
  <c r="AO121" i="1" s="1"/>
  <c r="AP121" i="1" s="1"/>
  <c r="AQ121" i="1" s="1"/>
  <c r="AR121" i="1" s="1"/>
  <c r="AS121" i="1" s="1"/>
  <c r="AT121" i="1" s="1"/>
  <c r="AU121" i="1" s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C89" i="1"/>
  <c r="D89" i="1" s="1"/>
  <c r="E89" i="1" s="1"/>
  <c r="F89" i="1" s="1"/>
  <c r="G89" i="1" s="1"/>
  <c r="H89" i="1" s="1"/>
  <c r="I89" i="1" s="1"/>
  <c r="J89" i="1" s="1"/>
  <c r="K89" i="1" s="1"/>
  <c r="L89" i="1" s="1"/>
  <c r="M89" i="1" s="1"/>
  <c r="N89" i="1" s="1"/>
  <c r="O89" i="1" s="1"/>
  <c r="P89" i="1" s="1"/>
  <c r="Q89" i="1" s="1"/>
  <c r="R89" i="1" s="1"/>
  <c r="S89" i="1" s="1"/>
  <c r="T89" i="1" s="1"/>
  <c r="U89" i="1" s="1"/>
  <c r="V89" i="1" s="1"/>
  <c r="W89" i="1" s="1"/>
  <c r="X89" i="1" s="1"/>
  <c r="Y89" i="1" s="1"/>
  <c r="Z89" i="1" s="1"/>
  <c r="AA89" i="1" s="1"/>
  <c r="AB89" i="1" s="1"/>
  <c r="AC89" i="1" s="1"/>
  <c r="AD89" i="1" s="1"/>
  <c r="AE89" i="1" s="1"/>
  <c r="AF89" i="1" s="1"/>
  <c r="AG89" i="1" s="1"/>
  <c r="AH89" i="1" s="1"/>
  <c r="AI89" i="1" s="1"/>
  <c r="AJ89" i="1" s="1"/>
  <c r="AK89" i="1" s="1"/>
  <c r="AL89" i="1" s="1"/>
  <c r="AM89" i="1" s="1"/>
  <c r="AN89" i="1" s="1"/>
  <c r="AO89" i="1" s="1"/>
  <c r="AP89" i="1" s="1"/>
  <c r="AQ89" i="1" s="1"/>
  <c r="AR89" i="1" s="1"/>
  <c r="AS89" i="1" s="1"/>
  <c r="AT89" i="1" s="1"/>
  <c r="AU89" i="1" s="1"/>
  <c r="C80" i="1"/>
  <c r="D80" i="1" s="1"/>
  <c r="E80" i="1" s="1"/>
  <c r="F80" i="1" s="1"/>
  <c r="G80" i="1" s="1"/>
  <c r="H80" i="1" s="1"/>
  <c r="I80" i="1" s="1"/>
  <c r="J80" i="1" s="1"/>
  <c r="K80" i="1" s="1"/>
  <c r="L80" i="1" s="1"/>
  <c r="M80" i="1" s="1"/>
  <c r="N80" i="1" s="1"/>
  <c r="O80" i="1" s="1"/>
  <c r="P80" i="1" s="1"/>
  <c r="Q80" i="1" s="1"/>
  <c r="R80" i="1" s="1"/>
  <c r="S80" i="1" s="1"/>
  <c r="T80" i="1" s="1"/>
  <c r="U80" i="1" s="1"/>
  <c r="V80" i="1" s="1"/>
  <c r="W80" i="1" s="1"/>
  <c r="X80" i="1" s="1"/>
  <c r="Y80" i="1" s="1"/>
  <c r="Z80" i="1" s="1"/>
  <c r="AA80" i="1" s="1"/>
  <c r="AB80" i="1" s="1"/>
  <c r="AC80" i="1" s="1"/>
  <c r="AD80" i="1" s="1"/>
  <c r="AE80" i="1" s="1"/>
  <c r="AF80" i="1" s="1"/>
  <c r="AG80" i="1" s="1"/>
  <c r="AH80" i="1" s="1"/>
  <c r="AI80" i="1" s="1"/>
  <c r="AJ80" i="1" s="1"/>
  <c r="AK80" i="1" s="1"/>
  <c r="AL80" i="1" s="1"/>
  <c r="AM80" i="1" s="1"/>
  <c r="AN80" i="1" s="1"/>
  <c r="AO80" i="1" s="1"/>
  <c r="AP80" i="1" s="1"/>
  <c r="AQ80" i="1" s="1"/>
  <c r="AR80" i="1" s="1"/>
  <c r="AS80" i="1" s="1"/>
  <c r="AT80" i="1" s="1"/>
  <c r="AU80" i="1" s="1"/>
  <c r="Z189" i="1" l="1"/>
  <c r="AD18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J21554</author>
    <author>tc={B0218531-A396-4E39-A99B-2ACA8EACCF8B}</author>
    <author>Jiřička, Jan</author>
    <author>tc={25C40BDD-EDD8-4A99-8035-7B3627F1C7F0}</author>
  </authors>
  <commentList>
    <comment ref="A5" authorId="0" shapeId="0" xr:uid="{116FCD1F-C6DF-42F4-99DC-C0EEBB0EB79D}">
      <text>
        <r>
          <rPr>
            <b/>
            <sz val="9"/>
            <color indexed="81"/>
            <rFont val="Tahoma"/>
            <family val="2"/>
            <charset val="238"/>
          </rPr>
          <t>Maximálně desetimístné číslo, většinou bude sedmi místné, občas šestimístné.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6" authorId="0" shapeId="0" xr:uid="{31B4FFA0-F958-4E3F-9FED-0A9AD7F58B35}">
      <text>
        <r>
          <rPr>
            <b/>
            <sz val="9"/>
            <color indexed="81"/>
            <rFont val="Tahoma"/>
            <family val="2"/>
            <charset val="238"/>
          </rPr>
          <t>Text maximálně 40znaků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7" authorId="0" shapeId="0" xr:uid="{4A6DB3CC-4551-454D-9704-5D4A8BC7D8BA}">
      <text>
        <r>
          <rPr>
            <b/>
            <sz val="9"/>
            <color indexed="81"/>
            <rFont val="Tahoma"/>
            <family val="2"/>
            <charset val="238"/>
          </rPr>
          <t xml:space="preserve">Možnost výběru z T1, T2, T3, nebo uživatelsky formou textu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8" authorId="0" shapeId="0" xr:uid="{2813F5EE-3BB9-4027-A007-9A419A7D12A0}">
      <text>
        <r>
          <rPr>
            <b/>
            <sz val="9"/>
            <color indexed="81"/>
            <rFont val="Tahoma"/>
            <family val="2"/>
            <charset val="238"/>
          </rPr>
          <t>Prostor pro text</t>
        </r>
      </text>
    </comment>
    <comment ref="A9" authorId="0" shapeId="0" xr:uid="{C0ED506B-51AD-4C2A-AE3A-1ABBA50A712B}">
      <text>
        <r>
          <rPr>
            <b/>
            <sz val="9"/>
            <color indexed="81"/>
            <rFont val="Tahoma"/>
            <family val="2"/>
            <charset val="238"/>
          </rPr>
          <t xml:space="preserve">Bude se vyplňovat automaticky
</t>
        </r>
      </text>
    </comment>
    <comment ref="A10" authorId="0" shapeId="0" xr:uid="{2E5A4298-063B-4050-B9A2-21716CCFAC2F}">
      <text>
        <r>
          <rPr>
            <b/>
            <sz val="9"/>
            <color indexed="81"/>
            <rFont val="Tahoma"/>
            <family val="2"/>
            <charset val="238"/>
          </rPr>
          <t>Bude se vyplňovat automaticky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1" authorId="0" shapeId="0" xr:uid="{37B2D28F-1CEA-4A68-A210-7E239A8AB046}">
      <text>
        <r>
          <rPr>
            <b/>
            <sz val="9"/>
            <color indexed="81"/>
            <rFont val="Tahoma"/>
            <family val="2"/>
            <charset val="238"/>
          </rPr>
          <t>Bude se vyplňovat automaticky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2" authorId="1" shapeId="0" xr:uid="{B0218531-A396-4E39-A99B-2ACA8EACCF8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Pokud přístroj disponuje operační systémem např. Linux bude zde uvedena nahraná verze SW</t>
      </text>
    </comment>
    <comment ref="A13" authorId="0" shapeId="0" xr:uid="{A6BE8DB3-98E4-4DA3-883B-5A4428E9535F}">
      <text>
        <r>
          <rPr>
            <b/>
            <sz val="9"/>
            <color indexed="81"/>
            <rFont val="Tahoma"/>
            <family val="2"/>
            <charset val="238"/>
          </rPr>
          <t>Výběr ze seznamu
50
100
200
250
300
400
500
600
750
1000
uživatelsky</t>
        </r>
      </text>
    </comment>
    <comment ref="A17" authorId="0" shapeId="0" xr:uid="{D3BE4821-15CA-47B5-B6E4-3C8B0BC1E540}">
      <text>
        <r>
          <rPr>
            <b/>
            <sz val="9"/>
            <color indexed="81"/>
            <rFont val="Tahoma"/>
            <family val="2"/>
            <charset val="238"/>
          </rPr>
          <t>Možnost volby:
22000
35000
uživatelsky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8" authorId="0" shapeId="0" xr:uid="{378C7F20-A059-4ADA-8A61-44005264BFE8}">
      <text>
        <r>
          <rPr>
            <b/>
            <sz val="9"/>
            <color indexed="81"/>
            <rFont val="Tahoma"/>
            <family val="2"/>
            <charset val="238"/>
          </rPr>
          <t>Možnost volby:
400
420
uživatelsky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9" authorId="0" shapeId="0" xr:uid="{1E1A86A5-0E42-4733-9F17-12D21B9F30ED}">
      <text>
        <r>
          <rPr>
            <b/>
            <sz val="9"/>
            <color indexed="81"/>
            <rFont val="Tahoma"/>
            <family val="2"/>
            <charset val="238"/>
          </rPr>
          <t xml:space="preserve">Volba ze seznamu:
25kVA
50kVA
63kVA
100kVA
160kVA
250KVA
400kVA
630kVA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0" authorId="0" shapeId="0" xr:uid="{5C3561DA-09E5-444E-872E-D69BF2FD5A81}">
      <text>
        <r>
          <rPr>
            <b/>
            <sz val="9"/>
            <color indexed="81"/>
            <rFont val="Tahoma"/>
            <family val="2"/>
            <charset val="238"/>
          </rPr>
          <t>Vyplní se automaticky podle jmenovitého výkonu transformátoru a podle sekundárního napětí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1" authorId="0" shapeId="0" xr:uid="{93C98496-818E-4608-8BBE-6AE1EB8F2A7B}">
      <text>
        <r>
          <rPr>
            <b/>
            <sz val="9"/>
            <color indexed="81"/>
            <rFont val="Tahoma"/>
            <family val="2"/>
            <charset val="238"/>
          </rPr>
          <t>Vyplní se automaticky dle vybraného transformátoru, případně uživatelsky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2" authorId="0" shapeId="0" xr:uid="{D0C868E3-1FDE-413B-B1C1-3A99FC4BC447}">
      <text>
        <r>
          <rPr>
            <b/>
            <sz val="9"/>
            <color indexed="81"/>
            <rFont val="Tahoma"/>
            <family val="2"/>
            <charset val="238"/>
          </rPr>
          <t>Vyplní se automaticky dle vybraného transformátoru, případně uživatelsky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3" authorId="0" shapeId="0" xr:uid="{E1742EE5-5F82-4FF9-9ADE-6F7140B2B01D}">
      <text>
        <r>
          <rPr>
            <b/>
            <sz val="9"/>
            <color indexed="81"/>
            <rFont val="Tahoma"/>
            <family val="2"/>
            <charset val="238"/>
          </rPr>
          <t>Vyplní se automaticky dle vybraného transformátoru, případně uživatelsky</t>
        </r>
      </text>
    </comment>
    <comment ref="A24" authorId="0" shapeId="0" xr:uid="{8C2D838C-FB64-4FA0-B76D-266F78DAA29C}">
      <text>
        <r>
          <rPr>
            <b/>
            <sz val="9"/>
            <color indexed="81"/>
            <rFont val="Tahoma"/>
            <family val="2"/>
            <charset val="238"/>
          </rPr>
          <t>Vyplní se automaticky dle vybraného transformátoru, případně uživatelsky</t>
        </r>
      </text>
    </comment>
    <comment ref="A25" authorId="0" shapeId="0" xr:uid="{9D171EE3-225C-4099-95B4-0C5BAE4B46DF}">
      <text>
        <r>
          <rPr>
            <b/>
            <sz val="9"/>
            <color indexed="81"/>
            <rFont val="Tahoma"/>
            <family val="2"/>
            <charset val="238"/>
          </rPr>
          <t>Možnost volby:
23100
22550
22000
21450
20900
uživatelsky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1" authorId="0" shapeId="0" xr:uid="{44A81D37-6EA1-45D6-BE99-77BEAEAD8F31}">
      <text>
        <r>
          <rPr>
            <b/>
            <sz val="9"/>
            <color indexed="81"/>
            <rFont val="Tahoma"/>
            <family val="2"/>
            <charset val="238"/>
          </rPr>
          <t>Název dle zvoleného názvu binárního vstupu v nastavení přístroje,
volba ano/ne</t>
        </r>
      </text>
    </comment>
    <comment ref="A32" authorId="0" shapeId="0" xr:uid="{703A10BF-D96C-4A5D-A773-4ED144722C1D}">
      <text>
        <r>
          <rPr>
            <b/>
            <sz val="9"/>
            <color indexed="81"/>
            <rFont val="Tahoma"/>
            <family val="2"/>
            <charset val="238"/>
          </rPr>
          <t>Název dle zvoleného názvu binárního vstupu v nastavení přístroje,
volba ano/ne</t>
        </r>
      </text>
    </comment>
    <comment ref="A33" authorId="0" shapeId="0" xr:uid="{E0D82136-E607-41A2-8154-CDFE99F06616}">
      <text>
        <r>
          <rPr>
            <b/>
            <sz val="9"/>
            <color indexed="81"/>
            <rFont val="Tahoma"/>
            <family val="2"/>
            <charset val="238"/>
          </rPr>
          <t>Název dle zvoleného názvu binárního vstupu v nastavení přístroje,
volba ano/ne</t>
        </r>
      </text>
    </comment>
    <comment ref="B34" authorId="0" shapeId="0" xr:uid="{0D5091BF-14AA-473C-B74C-F9B7F42277AA}">
      <text>
        <r>
          <rPr>
            <b/>
            <sz val="9"/>
            <color indexed="81"/>
            <rFont val="Tahoma"/>
            <family val="2"/>
            <charset val="238"/>
          </rPr>
          <t>Stav funkce:
ano = funkce zapnuta
ne = funkce vypnuta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5" authorId="0" shapeId="0" xr:uid="{76A38FB1-D0DC-4B86-B820-BF7CAFFFD86C}">
      <text>
        <r>
          <rPr>
            <sz val="9"/>
            <color indexed="81"/>
            <rFont val="Tahoma"/>
            <family val="2"/>
            <charset val="238"/>
          </rPr>
          <t xml:space="preserve">Možnost volby
ano/ne
</t>
        </r>
      </text>
    </comment>
    <comment ref="B40" authorId="0" shapeId="0" xr:uid="{FB1DB531-DF21-4651-8305-FAF0EC0FC91B}">
      <text>
        <r>
          <rPr>
            <b/>
            <sz val="9"/>
            <color indexed="81"/>
            <rFont val="Tahoma"/>
            <family val="2"/>
            <charset val="238"/>
          </rPr>
          <t>Stav funkce:
ano = funkce zapnuta
ne = funkce vypnuta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43" authorId="0" shapeId="0" xr:uid="{A230C7FB-BC5F-4955-ABB3-5CA203164F72}">
      <text>
        <r>
          <rPr>
            <b/>
            <sz val="9"/>
            <color indexed="81"/>
            <rFont val="Tahoma"/>
            <family val="2"/>
            <charset val="238"/>
          </rPr>
          <t>Stav funkce:
ano = funkce zapnuta
ne = funkce vypnuta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49" authorId="0" shapeId="0" xr:uid="{CF524FC6-4466-4E1C-BF82-D1E2366683CA}">
      <text>
        <r>
          <rPr>
            <b/>
            <sz val="9"/>
            <color indexed="81"/>
            <rFont val="Tahoma"/>
            <family val="2"/>
            <charset val="238"/>
          </rPr>
          <t>Stav funkce:
ano = funkce zapnuta
ne = funkce vypnuta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52" authorId="0" shapeId="0" xr:uid="{A7B9355F-7874-4D75-9C0A-DFFD678DC403}">
      <text>
        <r>
          <rPr>
            <b/>
            <sz val="9"/>
            <color indexed="81"/>
            <rFont val="Tahoma"/>
            <family val="2"/>
            <charset val="238"/>
          </rPr>
          <t>Stav funkce:
ano = funkce zapnuta
ne = funkce vypnuta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53" authorId="0" shapeId="0" xr:uid="{6CD351F0-E4E5-4330-8652-246830B4297C}">
      <text>
        <r>
          <rPr>
            <b/>
            <sz val="9"/>
            <color indexed="81"/>
            <rFont val="Tahoma"/>
            <family val="2"/>
            <charset val="238"/>
          </rPr>
          <t>Možnost volby
ano
ne</t>
        </r>
      </text>
    </comment>
    <comment ref="A54" authorId="0" shapeId="0" xr:uid="{E8B8D5BA-8308-435C-8D52-C94C91D8250C}">
      <text>
        <r>
          <rPr>
            <b/>
            <sz val="9"/>
            <color indexed="81"/>
            <rFont val="Tahoma"/>
            <family val="2"/>
            <charset val="238"/>
          </rPr>
          <t xml:space="preserve">100% = 1/3 jmenovitého výkonu silového transformátoru
</t>
        </r>
      </text>
    </comment>
    <comment ref="A55" authorId="0" shapeId="0" xr:uid="{5A8FED73-1E19-49F3-8DCB-D6AF188C2CAF}">
      <text>
        <r>
          <rPr>
            <b/>
            <sz val="9"/>
            <color indexed="81"/>
            <rFont val="Tahoma"/>
            <family val="2"/>
            <charset val="238"/>
          </rPr>
          <t>100% = 230V</t>
        </r>
      </text>
    </comment>
    <comment ref="B145" authorId="0" shapeId="0" xr:uid="{894D9758-B922-4F78-AD3E-E5F535AD3601}">
      <text>
        <r>
          <rPr>
            <b/>
            <sz val="9"/>
            <color indexed="81"/>
            <rFont val="Tahoma"/>
            <family val="2"/>
            <charset val="238"/>
          </rPr>
          <t xml:space="preserve">Procenta doby měření napětí pod 207V z  doby záznamu histogramu
</t>
        </r>
      </text>
    </comment>
    <comment ref="C145" authorId="0" shapeId="0" xr:uid="{16D60497-F6E3-49BC-97B2-9D09CC134075}">
      <text>
        <r>
          <rPr>
            <b/>
            <sz val="9"/>
            <color indexed="81"/>
            <rFont val="Tahoma"/>
            <family val="2"/>
            <charset val="238"/>
          </rPr>
          <t xml:space="preserve">Procenta doby napětí v rozmezí 207-208V z celkové doby záznamu histogramu
</t>
        </r>
      </text>
    </comment>
    <comment ref="B151" authorId="0" shapeId="0" xr:uid="{9FDF7A57-9952-46E7-A05B-97D1B3C0A239}">
      <text>
        <r>
          <rPr>
            <b/>
            <sz val="9"/>
            <color indexed="81"/>
            <rFont val="Tahoma"/>
            <family val="2"/>
            <charset val="238"/>
          </rPr>
          <t xml:space="preserve">Procenta doby měření napětí pod 19800V z  doby záznamu histogramu
</t>
        </r>
      </text>
    </comment>
    <comment ref="C151" authorId="0" shapeId="0" xr:uid="{A1A268E6-C7DD-40D8-97F2-22CEE47FE887}">
      <text>
        <r>
          <rPr>
            <b/>
            <sz val="9"/>
            <color indexed="81"/>
            <rFont val="Tahoma"/>
            <family val="2"/>
            <charset val="238"/>
          </rPr>
          <t xml:space="preserve">Procenta doby napětí v rozmezí 207-208V z celkové doby záznamu histogramu
</t>
        </r>
      </text>
    </comment>
    <comment ref="B153" authorId="0" shapeId="0" xr:uid="{5DCF0000-91D5-4970-BF14-923158EB0192}">
      <text>
        <r>
          <rPr>
            <b/>
            <sz val="9"/>
            <color indexed="81"/>
            <rFont val="Tahoma"/>
            <family val="2"/>
            <charset val="238"/>
          </rPr>
          <t>Procenta doby měření  proudu v rozmezí 0-10% z jmenovitého proudu transformátoru vztaženo k době měření histogramu</t>
        </r>
      </text>
    </comment>
    <comment ref="B159" authorId="0" shapeId="0" xr:uid="{69D3D056-209C-4AD4-9A48-1B45F41D0C03}">
      <text>
        <r>
          <rPr>
            <b/>
            <sz val="9"/>
            <color indexed="81"/>
            <rFont val="Tahoma"/>
            <family val="2"/>
            <charset val="238"/>
          </rPr>
          <t>Procenta doby měření maxim  proudu v rozmezí 0-10% z jmenovitého proudu transformátoru vztaženo k době měření histogramu</t>
        </r>
      </text>
    </comment>
    <comment ref="O159" authorId="0" shapeId="0" xr:uid="{404B2C02-95F9-4BFA-BDDC-68E9335D4D6E}">
      <text>
        <r>
          <rPr>
            <b/>
            <sz val="9"/>
            <color indexed="81"/>
            <rFont val="Tahoma"/>
            <family val="2"/>
            <charset val="238"/>
          </rPr>
          <t>Procenta doby měření Imax větších než 130% jmenovitého proudu transformátoru vztaženo k době měření histogramu</t>
        </r>
      </text>
    </comment>
    <comment ref="B165" authorId="0" shapeId="0" xr:uid="{0D14B2CB-7883-4167-8385-453C08C10B72}">
      <text>
        <r>
          <rPr>
            <b/>
            <sz val="9"/>
            <color indexed="81"/>
            <rFont val="Tahoma"/>
            <family val="2"/>
            <charset val="238"/>
          </rPr>
          <t xml:space="preserve">Procenta doby měření s dodávkou v rozmezí -130 až -120 % jmenovitého výkonu transformátoru/3 vztaženo k době měření histogramu
</t>
        </r>
      </text>
    </comment>
    <comment ref="B171" authorId="0" shapeId="0" xr:uid="{8A4BB64C-0D23-453D-BEA2-F91A45878FA4}">
      <text>
        <r>
          <rPr>
            <b/>
            <sz val="9"/>
            <color indexed="81"/>
            <rFont val="Tahoma"/>
            <family val="2"/>
            <charset val="238"/>
          </rPr>
          <t>Procenta doby měření s dodávkou v rozmezí -130% až -120% jmenovytého výkonu transformátoru vztaženo k době měření histogramu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81" authorId="2" shapeId="0" xr:uid="{7FC3605E-A5F4-4184-B46C-BD3FCC6BED3A}">
      <text>
        <r>
          <rPr>
            <b/>
            <sz val="9"/>
            <color indexed="81"/>
            <rFont val="Tahoma"/>
            <family val="2"/>
            <charset val="238"/>
          </rPr>
          <t>Procenta doby měření flikru v rozmezí 0 až 0,05 vztaženo k době měření histogramu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83" authorId="2" shapeId="0" xr:uid="{9CB1E8F2-BAB2-4503-BB0F-06CBBB4205E9}">
      <text>
        <r>
          <rPr>
            <b/>
            <sz val="9"/>
            <color indexed="81"/>
            <rFont val="Tahoma"/>
            <family val="2"/>
            <charset val="238"/>
          </rPr>
          <t>Procenta doby měření flikru v rozmezí 0 až 0,05 vztaženo k době měření histogramu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85" authorId="2" shapeId="0" xr:uid="{46917CFF-6D95-48E7-9060-5B8D03D64FD0}">
      <text>
        <r>
          <rPr>
            <b/>
            <sz val="9"/>
            <color indexed="81"/>
            <rFont val="Tahoma"/>
            <family val="2"/>
            <charset val="238"/>
          </rPr>
          <t>Procenta doby měření flikru v rozmezí 0 až 0,05 vztaženo k době měření histogramu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88" authorId="0" shapeId="0" xr:uid="{CF8A69A0-2374-4CFC-AF4F-D833E2906141}">
      <text>
        <r>
          <rPr>
            <b/>
            <sz val="9"/>
            <color indexed="81"/>
            <rFont val="Tahoma"/>
            <family val="2"/>
            <charset val="238"/>
          </rPr>
          <t>Plusová hodnota odběr, mínusová hodnota dodávka</t>
        </r>
      </text>
    </comment>
    <comment ref="S188" authorId="0" shapeId="0" xr:uid="{D1ECFA4E-0652-4D95-836B-5749D9213733}">
      <text>
        <r>
          <rPr>
            <b/>
            <sz val="9"/>
            <color indexed="81"/>
            <rFont val="Tahoma"/>
            <family val="2"/>
            <charset val="238"/>
          </rPr>
          <t>Plusová hodnota odběr, mínusová hodnota dodávka</t>
        </r>
      </text>
    </comment>
    <comment ref="AE188" authorId="3" shapeId="0" xr:uid="{25C40BDD-EDD8-4A99-8035-7B3627F1C7F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95% maxumum, největších 5% vzroků se odhodí a nezme se ten nejvyšší, který tam zbývá</t>
      </text>
    </comment>
  </commentList>
</comments>
</file>

<file path=xl/sharedStrings.xml><?xml version="1.0" encoding="utf-8"?>
<sst xmlns="http://schemas.openxmlformats.org/spreadsheetml/2006/main" count="238" uniqueCount="193">
  <si>
    <t>Příklad exportu dat z měřící sestavy UM</t>
  </si>
  <si>
    <t>Měřené veličiny</t>
  </si>
  <si>
    <t>Čas</t>
  </si>
  <si>
    <t>Profil měření 15min (defaultně)</t>
  </si>
  <si>
    <t>4Q Elektroměr - Povinné</t>
  </si>
  <si>
    <t>1. Stupeň nesymetrie velikosti napětí</t>
  </si>
  <si>
    <t>Datum a čas zaznamenání události: 01.04.2024  12:00:00</t>
  </si>
  <si>
    <t>Dvoustupňová nesymetrie velikosti napětí - Povinné</t>
  </si>
  <si>
    <t>2. Stupeň nesymetrie velikosti napětí</t>
  </si>
  <si>
    <t>Datum a čas zaznamenání události: 01.04.2024  12:01:11</t>
  </si>
  <si>
    <t>Kvalimetr - Nepovinné</t>
  </si>
  <si>
    <t>Profil měření (defaultně 10 min)</t>
  </si>
  <si>
    <t>Hloubka výkyvu napětí - Nepovinné</t>
  </si>
  <si>
    <t>Datum a čas zaznamenání události: 01.04.2024  17:00:07</t>
  </si>
  <si>
    <t>Zbytkové napětí před výpadkem</t>
  </si>
  <si>
    <t>Datum a čas zaznamenání události: 01.04.2024  19:00:09</t>
  </si>
  <si>
    <t>Zbytkové napětí před výpadkem - Nepovinné</t>
  </si>
  <si>
    <t>Histogramy - Nepovinné</t>
  </si>
  <si>
    <t>Doba měření: 7.4.2024 9:00 - 7.5.2024 9:00</t>
  </si>
  <si>
    <t>Extrémní hodnoty histogramů - Nepovinné</t>
  </si>
  <si>
    <t>U1prum (V)</t>
  </si>
  <si>
    <t>U2prum (V)</t>
  </si>
  <si>
    <t>U3prum (V)</t>
  </si>
  <si>
    <t>Uvn12prum (kV)</t>
  </si>
  <si>
    <t>EPsum+ (kWh)</t>
  </si>
  <si>
    <t>Epsum- (kWh)</t>
  </si>
  <si>
    <t>EQL/EP+ (kVarh)</t>
  </si>
  <si>
    <t>EQL/EP- (kVarh)</t>
  </si>
  <si>
    <t>EQC/EP+ (kVarh)</t>
  </si>
  <si>
    <t>EQC/EP- (kVarh)</t>
  </si>
  <si>
    <t>Čas (s)</t>
  </si>
  <si>
    <t>U1 (V)</t>
  </si>
  <si>
    <t>U2 (V)</t>
  </si>
  <si>
    <t>U3 (V)</t>
  </si>
  <si>
    <t>I1prum (A)</t>
  </si>
  <si>
    <t>I2prum (A)</t>
  </si>
  <si>
    <t>I3prum (A)</t>
  </si>
  <si>
    <t>I1rmsmax (A)</t>
  </si>
  <si>
    <t>I2rmsmax (A)</t>
  </si>
  <si>
    <t>I3rmsmax (A)</t>
  </si>
  <si>
    <t>P1 (kW)</t>
  </si>
  <si>
    <t>P2 (kW)</t>
  </si>
  <si>
    <t>P3 (kW)</t>
  </si>
  <si>
    <t>Psum (kW)</t>
  </si>
  <si>
    <t>Q1 (kVar)</t>
  </si>
  <si>
    <t>Q2 (kVar)</t>
  </si>
  <si>
    <t>Q3 (kVar)</t>
  </si>
  <si>
    <t>Qsum (kVar)</t>
  </si>
  <si>
    <r>
      <t>cos</t>
    </r>
    <r>
      <rPr>
        <b/>
        <sz val="11"/>
        <color theme="1"/>
        <rFont val="Calibri"/>
        <family val="2"/>
        <charset val="238"/>
      </rPr>
      <t>φ1</t>
    </r>
    <r>
      <rPr>
        <b/>
        <sz val="11"/>
        <color theme="1"/>
        <rFont val="Calibri"/>
        <family val="2"/>
        <charset val="238"/>
        <scheme val="minor"/>
      </rPr>
      <t xml:space="preserve"> (-)</t>
    </r>
  </si>
  <si>
    <t>cosφ2 (-)</t>
  </si>
  <si>
    <t>cosφ3 (-)</t>
  </si>
  <si>
    <t>cosφsum (-)</t>
  </si>
  <si>
    <t>EPsum- (kWh)</t>
  </si>
  <si>
    <t>EQCsum/EP+ (kVarh)</t>
  </si>
  <si>
    <t>EQCsum/EP- (kVarh)</t>
  </si>
  <si>
    <t>Pst1 (-)</t>
  </si>
  <si>
    <t>Pst2 (-)</t>
  </si>
  <si>
    <t>Pst3 (-)</t>
  </si>
  <si>
    <t>Plt1 (-)</t>
  </si>
  <si>
    <t>Plt2 (-)</t>
  </si>
  <si>
    <t>Plt3 (-)</t>
  </si>
  <si>
    <t>Nesymetrie U (%)</t>
  </si>
  <si>
    <t>THDU (2.-50.) (%)</t>
  </si>
  <si>
    <t>THDI (2.-50.) (%)</t>
  </si>
  <si>
    <t>f (Hz)</t>
  </si>
  <si>
    <t>U1 (%)</t>
  </si>
  <si>
    <t>U2 (%)</t>
  </si>
  <si>
    <t>U3 (%)</t>
  </si>
  <si>
    <t>Uvn (V)</t>
  </si>
  <si>
    <t>Uvn (%)</t>
  </si>
  <si>
    <t>I1 (%)</t>
  </si>
  <si>
    <t>I2 (%)</t>
  </si>
  <si>
    <t>I3 (%)</t>
  </si>
  <si>
    <t>Imax1 (%)</t>
  </si>
  <si>
    <t>Imax2 (%)</t>
  </si>
  <si>
    <t>Imax3 (%)</t>
  </si>
  <si>
    <t>P1 (%)</t>
  </si>
  <si>
    <t>P2 (%)</t>
  </si>
  <si>
    <t>P3 (%)</t>
  </si>
  <si>
    <t>Psum (%)</t>
  </si>
  <si>
    <t>Q1 (%)</t>
  </si>
  <si>
    <t>Q2 (%)</t>
  </si>
  <si>
    <t>Q3 (%)</t>
  </si>
  <si>
    <t>Qsum (%)</t>
  </si>
  <si>
    <t>Pst1 (%)</t>
  </si>
  <si>
    <t>Pst2 (%)</t>
  </si>
  <si>
    <t>Pst3 (%)</t>
  </si>
  <si>
    <t>U1prum min (V)</t>
  </si>
  <si>
    <t>U2prum min (V)</t>
  </si>
  <si>
    <t>U3prum min (V)</t>
  </si>
  <si>
    <t>Uvnprum min (kV)</t>
  </si>
  <si>
    <t>U1prum max (V)</t>
  </si>
  <si>
    <t>U2prum max (V)</t>
  </si>
  <si>
    <t>U3prum max (V)</t>
  </si>
  <si>
    <t>Uvnprum max (kV)</t>
  </si>
  <si>
    <t>I1prum (%)</t>
  </si>
  <si>
    <t>I2prum (%)</t>
  </si>
  <si>
    <t>I3prum (%)</t>
  </si>
  <si>
    <t>I1rmsmax (%)</t>
  </si>
  <si>
    <t>I2rmsmax (%)</t>
  </si>
  <si>
    <t>I3rmsmax (%)</t>
  </si>
  <si>
    <t>P1 min (%)</t>
  </si>
  <si>
    <t>P2 min (%)</t>
  </si>
  <si>
    <t>P3 min (%)</t>
  </si>
  <si>
    <t>Psum min (%)</t>
  </si>
  <si>
    <t>P1 max (%)</t>
  </si>
  <si>
    <t>P2 max (%)</t>
  </si>
  <si>
    <t>P3 max (%)</t>
  </si>
  <si>
    <t>Psum max (%)</t>
  </si>
  <si>
    <t>Q1 min (%)</t>
  </si>
  <si>
    <t>Q2 min (%)</t>
  </si>
  <si>
    <t>Q3 min (%)</t>
  </si>
  <si>
    <t>Qsum min (%)</t>
  </si>
  <si>
    <t>Q1 max (%)</t>
  </si>
  <si>
    <t>Q2 max (%)</t>
  </si>
  <si>
    <t>Q3 max (%)</t>
  </si>
  <si>
    <t>Qsum max (%)</t>
  </si>
  <si>
    <t>Pst1 95max (-)</t>
  </si>
  <si>
    <t>Pst2 95max (-)</t>
  </si>
  <si>
    <t>Pst3 95max (-)</t>
  </si>
  <si>
    <t>Obecné informace o měření</t>
  </si>
  <si>
    <t>Číslo trafostanice</t>
  </si>
  <si>
    <t>Název trafostanice</t>
  </si>
  <si>
    <t>Název transformátoru</t>
  </si>
  <si>
    <t>T1</t>
  </si>
  <si>
    <t>Poznámka</t>
  </si>
  <si>
    <t>Výrobní číslo přístroje</t>
  </si>
  <si>
    <t>Verze FW</t>
  </si>
  <si>
    <t>Verze SW</t>
  </si>
  <si>
    <t>Přepočet napětí na VN</t>
  </si>
  <si>
    <t>Binární vstupy</t>
  </si>
  <si>
    <t>Negace "název vstupu 1"</t>
  </si>
  <si>
    <t>ne</t>
  </si>
  <si>
    <t>Negace "název vstupu 2"</t>
  </si>
  <si>
    <t>Negace "název vstupu 3"</t>
  </si>
  <si>
    <t>Překročení meze nesymetrie 1</t>
  </si>
  <si>
    <t>ano</t>
  </si>
  <si>
    <t>Sepnout relé</t>
  </si>
  <si>
    <t>Překročení meze nesymetrie 2</t>
  </si>
  <si>
    <t>Výkyv napětí</t>
  </si>
  <si>
    <t>Signalizace výpadku VN pojistky v mřížové síti NN</t>
  </si>
  <si>
    <t>Sledovat i rozdíl napětí</t>
  </si>
  <si>
    <t>U Hřbitova</t>
  </si>
  <si>
    <t>A2S345</t>
  </si>
  <si>
    <t>Model zařízení</t>
  </si>
  <si>
    <t>EGDmonitor666</t>
  </si>
  <si>
    <t>Měřící rozsah měničů proudu (A)</t>
  </si>
  <si>
    <t>Interval měření kvality (s)</t>
  </si>
  <si>
    <t>Interval měření elektroměru (s)</t>
  </si>
  <si>
    <t>Primární napětí (V)</t>
  </si>
  <si>
    <t>Sekundární napětí transformátoru (V)</t>
  </si>
  <si>
    <t>Jmenovitý výkon  (kVA)</t>
  </si>
  <si>
    <t>Jmenovitý proud  (A)</t>
  </si>
  <si>
    <t>Ztráty naprázdno (W)</t>
  </si>
  <si>
    <t>Ztráty nakrátko (W)</t>
  </si>
  <si>
    <t>Proud naprázdno (%)</t>
  </si>
  <si>
    <t>Napětí nakrátko (%)</t>
  </si>
  <si>
    <t>Odbočka transformátoru (V)</t>
  </si>
  <si>
    <t>UdálostU-převýšení (%)</t>
  </si>
  <si>
    <t>UdálostU-pokles (%)</t>
  </si>
  <si>
    <t>UdálostU-hystereze (%)</t>
  </si>
  <si>
    <t>Událost-výpadek (%)</t>
  </si>
  <si>
    <t>Doba sepnutí relé (%)</t>
  </si>
  <si>
    <t>Blokace ochrany 1 při U&lt; (%)</t>
  </si>
  <si>
    <t>Min rozdíl napětí 1 (%)</t>
  </si>
  <si>
    <t>Doba detekce 1 (%)</t>
  </si>
  <si>
    <t>Min rozdíl napětí 2 (%)</t>
  </si>
  <si>
    <t>Doba detekce 2 (s)</t>
  </si>
  <si>
    <t>Počet půlperiod zpoždění (ks)</t>
  </si>
  <si>
    <t>Min hloubka výkyvu napětí (V)</t>
  </si>
  <si>
    <t>Min doba trvání v počtu půlperiod (ks)</t>
  </si>
  <si>
    <t>Max doba trvání v počtu půlperiod (ks)</t>
  </si>
  <si>
    <t>Bezpečnostní koeficient (-)</t>
  </si>
  <si>
    <t>Umin N-té půlperiody (%)</t>
  </si>
  <si>
    <t>Počet půlperiod od vzniku (ks)</t>
  </si>
  <si>
    <t>Min rozdíl činných výkonů (%)</t>
  </si>
  <si>
    <t>Min rozdíl napětí (%)</t>
  </si>
  <si>
    <t>Počet měřicích intervalů (ks)</t>
  </si>
  <si>
    <r>
      <t>U1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(V)</t>
    </r>
  </si>
  <si>
    <r>
      <t>U2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(V)</t>
    </r>
  </si>
  <si>
    <r>
      <t>U3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(V)</t>
    </r>
  </si>
  <si>
    <r>
      <t>I1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>(A)</t>
    </r>
  </si>
  <si>
    <r>
      <t>I2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(A)</t>
    </r>
  </si>
  <si>
    <r>
      <t>I3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(A)</t>
    </r>
  </si>
  <si>
    <r>
      <t>I3</t>
    </r>
    <r>
      <rPr>
        <b/>
        <sz val="9"/>
        <color theme="1"/>
        <rFont val="Calibri"/>
        <family val="2"/>
        <charset val="238"/>
        <scheme val="minor"/>
      </rPr>
      <t xml:space="preserve">rms </t>
    </r>
    <r>
      <rPr>
        <b/>
        <sz val="11"/>
        <color theme="1"/>
        <rFont val="Calibri"/>
        <family val="2"/>
        <charset val="238"/>
        <scheme val="minor"/>
      </rPr>
      <t>(A)</t>
    </r>
  </si>
  <si>
    <r>
      <t>I1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(A)</t>
    </r>
  </si>
  <si>
    <r>
      <t xml:space="preserve"> U2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(V)</t>
    </r>
  </si>
  <si>
    <r>
      <t>U1</t>
    </r>
    <r>
      <rPr>
        <b/>
        <sz val="9"/>
        <color theme="1"/>
        <rFont val="Calibri"/>
        <family val="2"/>
        <charset val="238"/>
        <scheme val="minor"/>
      </rPr>
      <t>rms(1/2)</t>
    </r>
    <r>
      <rPr>
        <b/>
        <sz val="11"/>
        <color theme="1"/>
        <rFont val="Calibri"/>
        <family val="2"/>
        <charset val="238"/>
        <scheme val="minor"/>
      </rPr>
      <t xml:space="preserve"> (V)</t>
    </r>
  </si>
  <si>
    <r>
      <t>U2</t>
    </r>
    <r>
      <rPr>
        <b/>
        <sz val="9"/>
        <color theme="1"/>
        <rFont val="Calibri"/>
        <family val="2"/>
        <charset val="238"/>
        <scheme val="minor"/>
      </rPr>
      <t>rms(1/2)</t>
    </r>
    <r>
      <rPr>
        <b/>
        <sz val="11"/>
        <color theme="1"/>
        <rFont val="Calibri"/>
        <family val="2"/>
        <charset val="238"/>
        <scheme val="minor"/>
      </rPr>
      <t xml:space="preserve"> (V)</t>
    </r>
  </si>
  <si>
    <r>
      <t>U3</t>
    </r>
    <r>
      <rPr>
        <b/>
        <sz val="9"/>
        <color theme="1"/>
        <rFont val="Calibri"/>
        <family val="2"/>
        <charset val="238"/>
        <scheme val="minor"/>
      </rPr>
      <t>rms(1/2)</t>
    </r>
    <r>
      <rPr>
        <b/>
        <sz val="11"/>
        <color theme="1"/>
        <rFont val="Calibri"/>
        <family val="2"/>
        <charset val="238"/>
        <scheme val="minor"/>
      </rPr>
      <t xml:space="preserve"> (V)</t>
    </r>
  </si>
  <si>
    <r>
      <t>I1</t>
    </r>
    <r>
      <rPr>
        <b/>
        <sz val="9"/>
        <color theme="1"/>
        <rFont val="Calibri"/>
        <family val="2"/>
        <charset val="238"/>
        <scheme val="minor"/>
      </rPr>
      <t xml:space="preserve">rms(1/2) </t>
    </r>
    <r>
      <rPr>
        <b/>
        <sz val="11"/>
        <color theme="1"/>
        <rFont val="Calibri"/>
        <family val="2"/>
        <charset val="238"/>
        <scheme val="minor"/>
      </rPr>
      <t>(A)</t>
    </r>
  </si>
  <si>
    <r>
      <t>I2</t>
    </r>
    <r>
      <rPr>
        <b/>
        <sz val="9"/>
        <color theme="1"/>
        <rFont val="Calibri"/>
        <family val="2"/>
        <charset val="238"/>
        <scheme val="minor"/>
      </rPr>
      <t>rms(1/2)</t>
    </r>
    <r>
      <rPr>
        <b/>
        <sz val="11"/>
        <color theme="1"/>
        <rFont val="Calibri"/>
        <family val="2"/>
        <charset val="238"/>
        <scheme val="minor"/>
      </rPr>
      <t xml:space="preserve"> (A)</t>
    </r>
  </si>
  <si>
    <r>
      <t>I3</t>
    </r>
    <r>
      <rPr>
        <b/>
        <sz val="9"/>
        <color theme="1"/>
        <rFont val="Calibri"/>
        <family val="2"/>
        <charset val="238"/>
        <scheme val="minor"/>
      </rPr>
      <t>rms(1/2)</t>
    </r>
    <r>
      <rPr>
        <b/>
        <sz val="11"/>
        <color theme="1"/>
        <rFont val="Calibri"/>
        <family val="2"/>
        <charset val="238"/>
        <scheme val="minor"/>
      </rPr>
      <t xml:space="preserve"> 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</si>
</sst>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\ h:mm:ss"/>
    <numFmt numFmtId="165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C00000"/>
      </left>
      <right/>
      <top/>
      <bottom/>
      <diagonal/>
    </border>
    <border>
      <left/>
      <right style="thin">
        <color rgb="FFC00000"/>
      </right>
      <top/>
      <bottom/>
      <diagonal/>
    </border>
    <border>
      <left style="thin">
        <color rgb="FFC00000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rgb="FFC00000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n">
        <color theme="2" tint="-9.9978637043366805E-2"/>
      </right>
      <top style="thin">
        <color theme="2" tint="-9.9978637043366805E-2"/>
      </top>
      <bottom style="thin">
        <color rgb="FFC00000"/>
      </bottom>
      <diagonal/>
    </border>
    <border>
      <left style="thin">
        <color rgb="FF00B050"/>
      </left>
      <right/>
      <top/>
      <bottom/>
      <diagonal/>
    </border>
    <border>
      <left/>
      <right style="thin">
        <color rgb="FF00B050"/>
      </right>
      <top/>
      <bottom/>
      <diagonal/>
    </border>
    <border>
      <left style="thin">
        <color rgb="FF00B050"/>
      </left>
      <right/>
      <top/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rgb="FF00B050"/>
      </left>
      <right style="thin">
        <color theme="2" tint="-9.9978637043366805E-2"/>
      </right>
      <top style="thin">
        <color theme="2" tint="-9.9978637043366805E-2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/>
      <diagonal/>
    </border>
    <border>
      <left/>
      <right/>
      <top style="thin">
        <color rgb="FF00B050"/>
      </top>
      <bottom/>
      <diagonal/>
    </border>
    <border>
      <left/>
      <right style="thin">
        <color rgb="FF00B050"/>
      </right>
      <top style="thin">
        <color rgb="FF00B05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C00000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2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22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2" fontId="0" fillId="0" borderId="17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164" fontId="1" fillId="3" borderId="20" xfId="0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164" fontId="1" fillId="3" borderId="21" xfId="0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" fillId="4" borderId="32" xfId="0" applyFont="1" applyFill="1" applyBorder="1" applyAlignment="1">
      <alignment horizontal="left" vertical="center"/>
    </xf>
    <xf numFmtId="0" fontId="1" fillId="4" borderId="33" xfId="0" applyFont="1" applyFill="1" applyBorder="1" applyAlignment="1">
      <alignment horizontal="left" vertical="center"/>
    </xf>
    <xf numFmtId="0" fontId="1" fillId="4" borderId="34" xfId="0" applyFont="1" applyFill="1" applyBorder="1" applyAlignment="1">
      <alignment horizontal="left" vertical="center"/>
    </xf>
    <xf numFmtId="0" fontId="1" fillId="3" borderId="20" xfId="0" applyFont="1" applyFill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iřička, Jan" id="{1AA1417A-C6A0-49F7-87A1-A4EB592D51BC}" userId="Jiřička, Jan" providerId="None"/>
</personList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2" dT="2021-09-03T10:46:25.31" personId="{1AA1417A-C6A0-49F7-87A1-A4EB592D51BC}" id="{B0218531-A396-4E39-A99B-2ACA8EACCF8B}">
    <text>Pokud přístroj disponuje operační systémem např. Linux bude zde uvedena nahraná verze SW</text>
  </threadedComment>
  <threadedComment ref="AE188" dT="2021-09-03T12:12:58.11" personId="{1AA1417A-C6A0-49F7-87A1-A4EB592D51BC}" id="{25C40BDD-EDD8-4A99-8035-7B3627F1C7F0}">
    <text>95% maxumum, největších 5% vzroků se odhodí a nezme se ten nejvyšší, který tam zbývá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05235-DB92-4AE1-96DD-FE7ED458749D}">
  <sheetPr codeName="List1"/>
  <dimension ref="A1:AU189"/>
  <sheetViews>
    <sheetView tabSelected="1" workbookViewId="0">
      <selection activeCell="L61" sqref="L61"/>
    </sheetView>
  </sheetViews>
  <sheetFormatPr defaultColWidth="8.7109375" defaultRowHeight="15" x14ac:dyDescent="0.25"/>
  <cols>
    <col min="1" max="1" width="50.42578125" style="1" bestFit="1" customWidth="1"/>
    <col min="2" max="3" width="15.28515625" style="1" bestFit="1" customWidth="1"/>
    <col min="4" max="4" width="17.5703125" style="1" bestFit="1" customWidth="1"/>
    <col min="5" max="7" width="15.5703125" style="1" bestFit="1" customWidth="1"/>
    <col min="8" max="8" width="17.85546875" style="1" bestFit="1" customWidth="1"/>
    <col min="9" max="9" width="15.140625" style="1" bestFit="1" customWidth="1"/>
    <col min="10" max="10" width="15.7109375" style="1" bestFit="1" customWidth="1"/>
    <col min="11" max="11" width="15.42578125" style="1" bestFit="1" customWidth="1"/>
    <col min="12" max="14" width="13.140625" style="1" bestFit="1" customWidth="1"/>
    <col min="15" max="15" width="10.7109375" style="1" bestFit="1" customWidth="1"/>
    <col min="16" max="17" width="10.42578125" style="1" bestFit="1" customWidth="1"/>
    <col min="18" max="18" width="13.28515625" style="1" bestFit="1" customWidth="1"/>
    <col min="19" max="19" width="12" style="1" bestFit="1" customWidth="1"/>
    <col min="20" max="21" width="10.7109375" style="1" bestFit="1" customWidth="1"/>
    <col min="22" max="22" width="13.5703125" style="1" bestFit="1" customWidth="1"/>
    <col min="23" max="23" width="11.5703125" style="1" bestFit="1" customWidth="1"/>
    <col min="24" max="24" width="14" style="1" bestFit="1" customWidth="1"/>
    <col min="25" max="25" width="13.7109375" style="1" bestFit="1" customWidth="1"/>
    <col min="26" max="26" width="19.5703125" style="1" bestFit="1" customWidth="1"/>
    <col min="27" max="27" width="19.28515625" style="1" bestFit="1" customWidth="1"/>
    <col min="28" max="29" width="11" style="1" bestFit="1" customWidth="1"/>
    <col min="30" max="30" width="13.85546875" style="1" bestFit="1" customWidth="1"/>
    <col min="31" max="33" width="13.5703125" style="1" bestFit="1" customWidth="1"/>
    <col min="34" max="34" width="16.85546875" style="1" bestFit="1" customWidth="1"/>
    <col min="35" max="35" width="16.28515625" style="1" bestFit="1" customWidth="1"/>
    <col min="36" max="36" width="15.42578125" style="1" bestFit="1" customWidth="1"/>
    <col min="37" max="41" width="5.7109375" style="1" bestFit="1" customWidth="1"/>
    <col min="42" max="42" width="4.7109375" style="1" bestFit="1" customWidth="1"/>
    <col min="43" max="47" width="5.7109375" style="1" bestFit="1" customWidth="1"/>
    <col min="48" max="16384" width="8.7109375" style="1"/>
  </cols>
  <sheetData>
    <row r="1" spans="1:11" ht="15.75" thickBot="1" x14ac:dyDescent="0.3">
      <c r="A1" s="65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7"/>
    </row>
    <row r="3" spans="1:11" ht="15.75" thickBot="1" x14ac:dyDescent="0.3">
      <c r="A3" s="4"/>
    </row>
    <row r="4" spans="1:11" ht="15.75" thickBot="1" x14ac:dyDescent="0.3">
      <c r="A4" s="55" t="s">
        <v>120</v>
      </c>
      <c r="B4" s="56"/>
    </row>
    <row r="5" spans="1:11" x14ac:dyDescent="0.25">
      <c r="A5" s="47" t="s">
        <v>121</v>
      </c>
      <c r="B5" s="46">
        <v>701</v>
      </c>
    </row>
    <row r="6" spans="1:11" x14ac:dyDescent="0.25">
      <c r="A6" s="48" t="s">
        <v>122</v>
      </c>
      <c r="B6" s="43" t="s">
        <v>142</v>
      </c>
    </row>
    <row r="7" spans="1:11" x14ac:dyDescent="0.25">
      <c r="A7" s="48" t="s">
        <v>123</v>
      </c>
      <c r="B7" s="43" t="s">
        <v>124</v>
      </c>
    </row>
    <row r="8" spans="1:11" x14ac:dyDescent="0.25">
      <c r="A8" s="48" t="s">
        <v>125</v>
      </c>
      <c r="B8" s="43"/>
    </row>
    <row r="9" spans="1:11" x14ac:dyDescent="0.25">
      <c r="A9" s="48" t="s">
        <v>144</v>
      </c>
      <c r="B9" s="43" t="s">
        <v>145</v>
      </c>
    </row>
    <row r="10" spans="1:11" x14ac:dyDescent="0.25">
      <c r="A10" s="48" t="s">
        <v>126</v>
      </c>
      <c r="B10" s="43" t="s">
        <v>143</v>
      </c>
    </row>
    <row r="11" spans="1:11" x14ac:dyDescent="0.25">
      <c r="A11" s="48" t="s">
        <v>127</v>
      </c>
      <c r="B11" s="44">
        <v>1.7</v>
      </c>
    </row>
    <row r="12" spans="1:11" x14ac:dyDescent="0.25">
      <c r="A12" s="48" t="s">
        <v>128</v>
      </c>
      <c r="B12" s="44">
        <v>2.1</v>
      </c>
    </row>
    <row r="13" spans="1:11" x14ac:dyDescent="0.25">
      <c r="A13" s="48" t="s">
        <v>146</v>
      </c>
      <c r="B13" s="43">
        <v>400</v>
      </c>
    </row>
    <row r="14" spans="1:11" x14ac:dyDescent="0.25">
      <c r="A14" s="48" t="s">
        <v>147</v>
      </c>
      <c r="B14" s="43">
        <v>600</v>
      </c>
    </row>
    <row r="15" spans="1:11" x14ac:dyDescent="0.25">
      <c r="A15" s="48" t="s">
        <v>148</v>
      </c>
      <c r="B15" s="43">
        <v>900</v>
      </c>
    </row>
    <row r="16" spans="1:11" x14ac:dyDescent="0.25">
      <c r="A16" s="48" t="s">
        <v>129</v>
      </c>
      <c r="B16" s="43"/>
    </row>
    <row r="17" spans="1:2" x14ac:dyDescent="0.25">
      <c r="A17" s="48" t="s">
        <v>149</v>
      </c>
      <c r="B17" s="43">
        <v>22000</v>
      </c>
    </row>
    <row r="18" spans="1:2" x14ac:dyDescent="0.25">
      <c r="A18" s="48" t="s">
        <v>150</v>
      </c>
      <c r="B18" s="43">
        <v>400</v>
      </c>
    </row>
    <row r="19" spans="1:2" x14ac:dyDescent="0.25">
      <c r="A19" s="48" t="s">
        <v>151</v>
      </c>
      <c r="B19" s="43">
        <v>250</v>
      </c>
    </row>
    <row r="20" spans="1:2" x14ac:dyDescent="0.25">
      <c r="A20" s="48" t="s">
        <v>152</v>
      </c>
      <c r="B20" s="43">
        <v>375</v>
      </c>
    </row>
    <row r="21" spans="1:2" x14ac:dyDescent="0.25">
      <c r="A21" s="48" t="s">
        <v>153</v>
      </c>
      <c r="B21" s="43">
        <v>181</v>
      </c>
    </row>
    <row r="22" spans="1:2" x14ac:dyDescent="0.25">
      <c r="A22" s="48" t="s">
        <v>154</v>
      </c>
      <c r="B22" s="43">
        <v>1100</v>
      </c>
    </row>
    <row r="23" spans="1:2" x14ac:dyDescent="0.25">
      <c r="A23" s="48" t="s">
        <v>155</v>
      </c>
      <c r="B23" s="43">
        <v>3</v>
      </c>
    </row>
    <row r="24" spans="1:2" x14ac:dyDescent="0.25">
      <c r="A24" s="48" t="s">
        <v>156</v>
      </c>
      <c r="B24" s="43">
        <v>4</v>
      </c>
    </row>
    <row r="25" spans="1:2" x14ac:dyDescent="0.25">
      <c r="A25" s="48" t="s">
        <v>157</v>
      </c>
      <c r="B25" s="43">
        <v>22550</v>
      </c>
    </row>
    <row r="26" spans="1:2" x14ac:dyDescent="0.25">
      <c r="A26" s="48" t="s">
        <v>158</v>
      </c>
      <c r="B26" s="43">
        <v>110</v>
      </c>
    </row>
    <row r="27" spans="1:2" x14ac:dyDescent="0.25">
      <c r="A27" s="48" t="s">
        <v>159</v>
      </c>
      <c r="B27" s="43">
        <v>90</v>
      </c>
    </row>
    <row r="28" spans="1:2" x14ac:dyDescent="0.25">
      <c r="A28" s="48" t="s">
        <v>160</v>
      </c>
      <c r="B28" s="43">
        <v>2</v>
      </c>
    </row>
    <row r="29" spans="1:2" x14ac:dyDescent="0.25">
      <c r="A29" s="48" t="s">
        <v>161</v>
      </c>
      <c r="B29" s="43">
        <v>5</v>
      </c>
    </row>
    <row r="30" spans="1:2" x14ac:dyDescent="0.25">
      <c r="A30" s="48" t="s">
        <v>130</v>
      </c>
      <c r="B30" s="43"/>
    </row>
    <row r="31" spans="1:2" x14ac:dyDescent="0.25">
      <c r="A31" s="48" t="s">
        <v>131</v>
      </c>
      <c r="B31" s="43" t="s">
        <v>132</v>
      </c>
    </row>
    <row r="32" spans="1:2" x14ac:dyDescent="0.25">
      <c r="A32" s="48" t="s">
        <v>133</v>
      </c>
      <c r="B32" s="43" t="s">
        <v>132</v>
      </c>
    </row>
    <row r="33" spans="1:2" x14ac:dyDescent="0.25">
      <c r="A33" s="48" t="s">
        <v>134</v>
      </c>
      <c r="B33" s="43" t="s">
        <v>132</v>
      </c>
    </row>
    <row r="34" spans="1:2" x14ac:dyDescent="0.25">
      <c r="A34" s="48" t="s">
        <v>135</v>
      </c>
      <c r="B34" s="43" t="s">
        <v>136</v>
      </c>
    </row>
    <row r="35" spans="1:2" x14ac:dyDescent="0.25">
      <c r="A35" s="48" t="s">
        <v>137</v>
      </c>
      <c r="B35" s="43" t="s">
        <v>136</v>
      </c>
    </row>
    <row r="36" spans="1:2" x14ac:dyDescent="0.25">
      <c r="A36" s="48" t="s">
        <v>162</v>
      </c>
      <c r="B36" s="43">
        <v>1</v>
      </c>
    </row>
    <row r="37" spans="1:2" x14ac:dyDescent="0.25">
      <c r="A37" s="48" t="s">
        <v>163</v>
      </c>
      <c r="B37" s="43">
        <v>5</v>
      </c>
    </row>
    <row r="38" spans="1:2" x14ac:dyDescent="0.25">
      <c r="A38" s="48" t="s">
        <v>164</v>
      </c>
      <c r="B38" s="43">
        <v>10</v>
      </c>
    </row>
    <row r="39" spans="1:2" x14ac:dyDescent="0.25">
      <c r="A39" s="48" t="s">
        <v>165</v>
      </c>
      <c r="B39" s="43">
        <v>5</v>
      </c>
    </row>
    <row r="40" spans="1:2" x14ac:dyDescent="0.25">
      <c r="A40" s="48" t="s">
        <v>138</v>
      </c>
      <c r="B40" s="43" t="s">
        <v>136</v>
      </c>
    </row>
    <row r="41" spans="1:2" x14ac:dyDescent="0.25">
      <c r="A41" s="48" t="s">
        <v>166</v>
      </c>
      <c r="B41" s="43">
        <v>20</v>
      </c>
    </row>
    <row r="42" spans="1:2" x14ac:dyDescent="0.25">
      <c r="A42" s="48" t="s">
        <v>167</v>
      </c>
      <c r="B42" s="43">
        <v>300</v>
      </c>
    </row>
    <row r="43" spans="1:2" x14ac:dyDescent="0.25">
      <c r="A43" s="48" t="s">
        <v>139</v>
      </c>
      <c r="B43" s="43" t="s">
        <v>132</v>
      </c>
    </row>
    <row r="44" spans="1:2" x14ac:dyDescent="0.25">
      <c r="A44" s="48" t="s">
        <v>168</v>
      </c>
      <c r="B44" s="43">
        <v>4</v>
      </c>
    </row>
    <row r="45" spans="1:2" x14ac:dyDescent="0.25">
      <c r="A45" s="48" t="s">
        <v>169</v>
      </c>
      <c r="B45" s="43">
        <v>2</v>
      </c>
    </row>
    <row r="46" spans="1:2" x14ac:dyDescent="0.25">
      <c r="A46" s="48" t="s">
        <v>170</v>
      </c>
      <c r="B46" s="43">
        <v>90</v>
      </c>
    </row>
    <row r="47" spans="1:2" x14ac:dyDescent="0.25">
      <c r="A47" s="48" t="s">
        <v>171</v>
      </c>
      <c r="B47" s="43">
        <v>110</v>
      </c>
    </row>
    <row r="48" spans="1:2" x14ac:dyDescent="0.25">
      <c r="A48" s="48" t="s">
        <v>172</v>
      </c>
      <c r="B48" s="43">
        <v>0.6</v>
      </c>
    </row>
    <row r="49" spans="1:11" x14ac:dyDescent="0.25">
      <c r="A49" s="48" t="s">
        <v>14</v>
      </c>
      <c r="B49" s="43" t="s">
        <v>132</v>
      </c>
    </row>
    <row r="50" spans="1:11" x14ac:dyDescent="0.25">
      <c r="A50" s="48" t="s">
        <v>173</v>
      </c>
      <c r="B50" s="43">
        <v>40</v>
      </c>
    </row>
    <row r="51" spans="1:11" x14ac:dyDescent="0.25">
      <c r="A51" s="48" t="s">
        <v>174</v>
      </c>
      <c r="B51" s="43">
        <v>3</v>
      </c>
    </row>
    <row r="52" spans="1:11" x14ac:dyDescent="0.25">
      <c r="A52" s="48" t="s">
        <v>140</v>
      </c>
      <c r="B52" s="43" t="s">
        <v>132</v>
      </c>
    </row>
    <row r="53" spans="1:11" x14ac:dyDescent="0.25">
      <c r="A53" s="48" t="s">
        <v>141</v>
      </c>
      <c r="B53" s="43" t="s">
        <v>136</v>
      </c>
    </row>
    <row r="54" spans="1:11" x14ac:dyDescent="0.25">
      <c r="A54" s="48" t="s">
        <v>175</v>
      </c>
      <c r="B54" s="43">
        <v>3</v>
      </c>
    </row>
    <row r="55" spans="1:11" x14ac:dyDescent="0.25">
      <c r="A55" s="48" t="s">
        <v>176</v>
      </c>
      <c r="B55" s="43">
        <v>4</v>
      </c>
    </row>
    <row r="56" spans="1:11" ht="15.75" thickBot="1" x14ac:dyDescent="0.3">
      <c r="A56" s="49" t="s">
        <v>177</v>
      </c>
      <c r="B56" s="45">
        <v>3</v>
      </c>
    </row>
    <row r="59" spans="1:11" x14ac:dyDescent="0.25">
      <c r="A59" s="64" t="s">
        <v>4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 x14ac:dyDescent="0.25">
      <c r="A60" s="6" t="s">
        <v>2</v>
      </c>
      <c r="B60" s="62" t="s">
        <v>1</v>
      </c>
      <c r="C60" s="62"/>
      <c r="D60" s="62"/>
      <c r="E60" s="62"/>
      <c r="F60" s="62"/>
      <c r="G60" s="62"/>
      <c r="H60" s="62"/>
      <c r="I60" s="62"/>
      <c r="J60" s="62"/>
      <c r="K60" s="63"/>
    </row>
    <row r="61" spans="1:11" x14ac:dyDescent="0.25">
      <c r="A61" s="7" t="s">
        <v>3</v>
      </c>
      <c r="B61" s="5" t="s">
        <v>20</v>
      </c>
      <c r="C61" s="5" t="s">
        <v>21</v>
      </c>
      <c r="D61" s="5" t="s">
        <v>22</v>
      </c>
      <c r="E61" s="5" t="s">
        <v>23</v>
      </c>
      <c r="F61" s="5" t="s">
        <v>24</v>
      </c>
      <c r="G61" s="5" t="s">
        <v>25</v>
      </c>
      <c r="H61" s="5" t="s">
        <v>26</v>
      </c>
      <c r="I61" s="5" t="s">
        <v>27</v>
      </c>
      <c r="J61" s="5" t="s">
        <v>28</v>
      </c>
      <c r="K61" s="8" t="s">
        <v>29</v>
      </c>
    </row>
    <row r="62" spans="1:11" x14ac:dyDescent="0.25">
      <c r="A62" s="9">
        <v>45399.291666666664</v>
      </c>
      <c r="B62" s="2">
        <v>218.559</v>
      </c>
      <c r="C62" s="2">
        <v>218.53899999999999</v>
      </c>
      <c r="D62" s="2">
        <v>218.559</v>
      </c>
      <c r="E62" s="2">
        <v>20.841000000000001</v>
      </c>
      <c r="F62" s="2">
        <v>1.1351</v>
      </c>
      <c r="G62" s="2">
        <v>0</v>
      </c>
      <c r="H62" s="2">
        <v>0.37809999999999999</v>
      </c>
      <c r="I62" s="2">
        <v>0</v>
      </c>
      <c r="J62" s="2">
        <v>0.21160000000000001</v>
      </c>
      <c r="K62" s="10">
        <v>0</v>
      </c>
    </row>
    <row r="63" spans="1:11" x14ac:dyDescent="0.25">
      <c r="A63" s="9">
        <v>45399.302083333336</v>
      </c>
      <c r="B63" s="2">
        <v>228.58</v>
      </c>
      <c r="C63" s="2">
        <v>228.47900000000001</v>
      </c>
      <c r="D63" s="2">
        <v>228.559</v>
      </c>
      <c r="E63" s="2">
        <v>21.774999999999999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10">
        <v>0</v>
      </c>
    </row>
    <row r="64" spans="1:11" x14ac:dyDescent="0.25">
      <c r="A64" s="9">
        <v>45399.312500057873</v>
      </c>
      <c r="B64" s="2">
        <v>205.619</v>
      </c>
      <c r="C64" s="2">
        <v>205.6</v>
      </c>
      <c r="D64" s="2">
        <v>205.619</v>
      </c>
      <c r="E64" s="2">
        <v>19.052</v>
      </c>
      <c r="F64" s="2">
        <v>0</v>
      </c>
      <c r="G64" s="2">
        <v>36.348399999999998</v>
      </c>
      <c r="H64" s="2">
        <v>0</v>
      </c>
      <c r="I64" s="2">
        <v>2.1577000000000002</v>
      </c>
      <c r="J64" s="2">
        <v>0</v>
      </c>
      <c r="K64" s="10">
        <v>2.1899999999999999E-2</v>
      </c>
    </row>
    <row r="65" spans="1:47" x14ac:dyDescent="0.25">
      <c r="A65" s="9">
        <v>45399.32291678241</v>
      </c>
      <c r="B65" s="2">
        <v>209.88</v>
      </c>
      <c r="C65" s="2">
        <v>209.86</v>
      </c>
      <c r="D65" s="2">
        <v>209.899</v>
      </c>
      <c r="E65" s="2">
        <v>19.068000000000001</v>
      </c>
      <c r="F65" s="2">
        <v>0</v>
      </c>
      <c r="G65" s="2">
        <v>29.945799999999998</v>
      </c>
      <c r="H65" s="2">
        <v>0</v>
      </c>
      <c r="I65" s="2">
        <v>14.948499999999999</v>
      </c>
      <c r="J65" s="2">
        <v>0</v>
      </c>
      <c r="K65" s="10">
        <v>0</v>
      </c>
    </row>
    <row r="66" spans="1:47" x14ac:dyDescent="0.25">
      <c r="A66" s="9">
        <v>45399.333333506947</v>
      </c>
      <c r="B66" s="2">
        <v>242.839</v>
      </c>
      <c r="C66" s="2">
        <v>242.8</v>
      </c>
      <c r="D66" s="2">
        <v>242.839</v>
      </c>
      <c r="E66" s="2">
        <v>23.649000000000001</v>
      </c>
      <c r="F66" s="2">
        <v>24.296399999999998</v>
      </c>
      <c r="G66" s="2">
        <v>5.6612999999999998</v>
      </c>
      <c r="H66" s="2">
        <v>12.125</v>
      </c>
      <c r="I66" s="2">
        <v>2.8254000000000001</v>
      </c>
      <c r="J66" s="2">
        <v>0</v>
      </c>
      <c r="K66" s="10">
        <v>0</v>
      </c>
    </row>
    <row r="67" spans="1:47" x14ac:dyDescent="0.25">
      <c r="A67" s="9">
        <v>45399.343750231485</v>
      </c>
      <c r="B67" s="2">
        <v>252.279</v>
      </c>
      <c r="C67" s="2">
        <v>252.25899999999999</v>
      </c>
      <c r="D67" s="2">
        <v>252.279</v>
      </c>
      <c r="E67" s="2">
        <v>24.664999999999999</v>
      </c>
      <c r="F67" s="2">
        <v>33.515300000000003</v>
      </c>
      <c r="G67" s="2">
        <v>0</v>
      </c>
      <c r="H67" s="2">
        <v>7.8037999999999998</v>
      </c>
      <c r="I67" s="2">
        <v>0</v>
      </c>
      <c r="J67" s="2">
        <v>1.3100000000000001E-2</v>
      </c>
      <c r="K67" s="10">
        <v>0</v>
      </c>
    </row>
    <row r="68" spans="1:47" x14ac:dyDescent="0.25">
      <c r="A68" s="9">
        <v>45399.354166956022</v>
      </c>
      <c r="B68" s="2">
        <v>234.88</v>
      </c>
      <c r="C68" s="2">
        <v>234.899</v>
      </c>
      <c r="D68" s="2">
        <v>234.91900000000001</v>
      </c>
      <c r="E68" s="2">
        <v>22.376999999999999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10">
        <v>0</v>
      </c>
    </row>
    <row r="69" spans="1:47" x14ac:dyDescent="0.25">
      <c r="A69" s="9">
        <v>45399.364583680559</v>
      </c>
      <c r="B69" s="2">
        <v>234.119</v>
      </c>
      <c r="C69" s="2">
        <v>234.13900000000001</v>
      </c>
      <c r="D69" s="2">
        <v>234.13900000000001</v>
      </c>
      <c r="E69" s="2">
        <v>22.303999999999998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10">
        <v>0</v>
      </c>
    </row>
    <row r="70" spans="1:47" x14ac:dyDescent="0.25">
      <c r="A70" s="9">
        <v>45399.375000405096</v>
      </c>
      <c r="B70" s="2">
        <v>233.41900000000001</v>
      </c>
      <c r="C70" s="2">
        <v>233.41900000000001</v>
      </c>
      <c r="D70" s="2">
        <v>233.44</v>
      </c>
      <c r="E70" s="2">
        <v>22.236000000000001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10">
        <v>0</v>
      </c>
    </row>
    <row r="71" spans="1:47" x14ac:dyDescent="0.25">
      <c r="A71" s="9">
        <v>45399.385417129626</v>
      </c>
      <c r="B71" s="2">
        <v>233.5</v>
      </c>
      <c r="C71" s="2">
        <v>233.5</v>
      </c>
      <c r="D71" s="2">
        <v>233.52</v>
      </c>
      <c r="E71" s="2">
        <v>22.245000000000001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10">
        <v>0</v>
      </c>
    </row>
    <row r="72" spans="1:47" x14ac:dyDescent="0.25">
      <c r="A72" s="9">
        <v>45399.395833854163</v>
      </c>
      <c r="B72" s="2">
        <v>232.059</v>
      </c>
      <c r="C72" s="2">
        <v>232.059</v>
      </c>
      <c r="D72" s="2">
        <v>232.08</v>
      </c>
      <c r="E72" s="2">
        <v>22.106999999999999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10">
        <v>0</v>
      </c>
    </row>
    <row r="73" spans="1:47" x14ac:dyDescent="0.25">
      <c r="A73" s="9">
        <v>45399.406250578701</v>
      </c>
      <c r="B73" s="2">
        <v>233.339</v>
      </c>
      <c r="C73" s="2">
        <v>233.36</v>
      </c>
      <c r="D73" s="2">
        <v>233.36</v>
      </c>
      <c r="E73" s="2">
        <v>22.228999999999999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10">
        <v>0</v>
      </c>
    </row>
    <row r="74" spans="1:47" x14ac:dyDescent="0.25">
      <c r="A74" s="11">
        <v>45399.416667303238</v>
      </c>
      <c r="B74" s="12">
        <v>240.449803030303</v>
      </c>
      <c r="C74" s="12">
        <v>240.47766666666701</v>
      </c>
      <c r="D74" s="12">
        <v>240.48096969696999</v>
      </c>
      <c r="E74" s="12">
        <v>23.018181818181802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3">
        <v>0</v>
      </c>
    </row>
    <row r="75" spans="1:47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47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47" x14ac:dyDescent="0.25">
      <c r="A77" s="68" t="s">
        <v>7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  <c r="AS77" s="68"/>
      <c r="AT77" s="68"/>
      <c r="AU77" s="68"/>
    </row>
    <row r="78" spans="1:47" x14ac:dyDescent="0.25">
      <c r="A78" s="14" t="s">
        <v>5</v>
      </c>
      <c r="C78" s="3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AU78" s="15"/>
    </row>
    <row r="79" spans="1:47" x14ac:dyDescent="0.25">
      <c r="A79" s="16" t="s">
        <v>6</v>
      </c>
      <c r="AU79" s="15"/>
    </row>
    <row r="80" spans="1:47" x14ac:dyDescent="0.25">
      <c r="A80" s="17" t="s">
        <v>30</v>
      </c>
      <c r="B80" s="1">
        <v>-0.5</v>
      </c>
      <c r="C80" s="1">
        <f>B80+0.01</f>
        <v>-0.49</v>
      </c>
      <c r="D80" s="1">
        <f t="shared" ref="D80:AE80" si="0">C80+0.01</f>
        <v>-0.48</v>
      </c>
      <c r="E80" s="1">
        <f t="shared" si="0"/>
        <v>-0.47</v>
      </c>
      <c r="F80" s="1">
        <f t="shared" si="0"/>
        <v>-0.45999999999999996</v>
      </c>
      <c r="G80" s="1">
        <f t="shared" si="0"/>
        <v>-0.44999999999999996</v>
      </c>
      <c r="H80" s="1">
        <f t="shared" si="0"/>
        <v>-0.43999999999999995</v>
      </c>
      <c r="I80" s="1">
        <f t="shared" si="0"/>
        <v>-0.42999999999999994</v>
      </c>
      <c r="J80" s="1">
        <f t="shared" si="0"/>
        <v>-0.41999999999999993</v>
      </c>
      <c r="K80" s="1">
        <f t="shared" si="0"/>
        <v>-0.40999999999999992</v>
      </c>
      <c r="L80" s="1">
        <f t="shared" si="0"/>
        <v>-0.39999999999999991</v>
      </c>
      <c r="M80" s="1">
        <f t="shared" si="0"/>
        <v>-0.3899999999999999</v>
      </c>
      <c r="N80" s="1">
        <f t="shared" si="0"/>
        <v>-0.37999999999999989</v>
      </c>
      <c r="O80" s="1">
        <f t="shared" si="0"/>
        <v>-0.36999999999999988</v>
      </c>
      <c r="P80" s="1">
        <f t="shared" si="0"/>
        <v>-0.35999999999999988</v>
      </c>
      <c r="Q80" s="1">
        <f t="shared" si="0"/>
        <v>-0.34999999999999987</v>
      </c>
      <c r="R80" s="1">
        <f t="shared" si="0"/>
        <v>-0.33999999999999986</v>
      </c>
      <c r="S80" s="1">
        <f t="shared" si="0"/>
        <v>-0.32999999999999985</v>
      </c>
      <c r="T80" s="1">
        <f t="shared" si="0"/>
        <v>-0.31999999999999984</v>
      </c>
      <c r="U80" s="1">
        <f t="shared" si="0"/>
        <v>-0.30999999999999983</v>
      </c>
      <c r="V80" s="1">
        <f t="shared" si="0"/>
        <v>-0.29999999999999982</v>
      </c>
      <c r="W80" s="1">
        <f t="shared" si="0"/>
        <v>-0.28999999999999981</v>
      </c>
      <c r="X80" s="1">
        <f t="shared" si="0"/>
        <v>-0.2799999999999998</v>
      </c>
      <c r="Y80" s="1">
        <f t="shared" si="0"/>
        <v>-0.2699999999999998</v>
      </c>
      <c r="Z80" s="1">
        <f t="shared" si="0"/>
        <v>-0.25999999999999979</v>
      </c>
      <c r="AA80" s="1">
        <f t="shared" si="0"/>
        <v>-0.24999999999999978</v>
      </c>
      <c r="AB80" s="1">
        <f t="shared" si="0"/>
        <v>-0.23999999999999977</v>
      </c>
      <c r="AC80" s="1">
        <f t="shared" si="0"/>
        <v>-0.22999999999999976</v>
      </c>
      <c r="AD80" s="1">
        <f t="shared" si="0"/>
        <v>-0.21999999999999975</v>
      </c>
      <c r="AE80" s="1">
        <f t="shared" si="0"/>
        <v>-0.20999999999999974</v>
      </c>
      <c r="AF80" s="1">
        <f>AE80+0.01</f>
        <v>-0.19999999999999973</v>
      </c>
      <c r="AG80" s="1">
        <f t="shared" ref="AG80:AU80" si="1">AF80+0.01</f>
        <v>-0.18999999999999972</v>
      </c>
      <c r="AH80" s="1">
        <f t="shared" si="1"/>
        <v>-0.17999999999999972</v>
      </c>
      <c r="AI80" s="1">
        <f t="shared" si="1"/>
        <v>-0.16999999999999971</v>
      </c>
      <c r="AJ80" s="1">
        <f t="shared" si="1"/>
        <v>-0.1599999999999997</v>
      </c>
      <c r="AK80" s="1">
        <f t="shared" si="1"/>
        <v>-0.14999999999999969</v>
      </c>
      <c r="AL80" s="1">
        <f t="shared" si="1"/>
        <v>-0.13999999999999968</v>
      </c>
      <c r="AM80" s="1">
        <f t="shared" si="1"/>
        <v>-0.12999999999999967</v>
      </c>
      <c r="AN80" s="1">
        <f t="shared" si="1"/>
        <v>-0.11999999999999968</v>
      </c>
      <c r="AO80" s="1">
        <f t="shared" si="1"/>
        <v>-0.10999999999999968</v>
      </c>
      <c r="AP80" s="1">
        <f t="shared" si="1"/>
        <v>-9.9999999999999686E-2</v>
      </c>
      <c r="AQ80" s="1">
        <f t="shared" si="1"/>
        <v>-8.9999999999999691E-2</v>
      </c>
      <c r="AR80" s="1">
        <f t="shared" si="1"/>
        <v>-7.9999999999999696E-2</v>
      </c>
      <c r="AS80" s="1">
        <f t="shared" si="1"/>
        <v>-6.9999999999999701E-2</v>
      </c>
      <c r="AT80" s="1">
        <f t="shared" si="1"/>
        <v>-5.9999999999999699E-2</v>
      </c>
      <c r="AU80" s="15">
        <f t="shared" si="1"/>
        <v>-4.9999999999999697E-2</v>
      </c>
    </row>
    <row r="81" spans="1:47" x14ac:dyDescent="0.25">
      <c r="A81" s="17" t="s">
        <v>178</v>
      </c>
      <c r="B81" s="1">
        <v>230</v>
      </c>
      <c r="C81" s="1">
        <v>230</v>
      </c>
      <c r="D81" s="1">
        <v>230</v>
      </c>
      <c r="E81" s="1">
        <v>230</v>
      </c>
      <c r="F81" s="1">
        <v>230</v>
      </c>
      <c r="G81" s="1">
        <v>230</v>
      </c>
      <c r="H81" s="1">
        <v>230</v>
      </c>
      <c r="I81" s="1">
        <v>230</v>
      </c>
      <c r="J81" s="1">
        <v>230</v>
      </c>
      <c r="K81" s="1">
        <v>230</v>
      </c>
      <c r="L81" s="1">
        <v>230</v>
      </c>
      <c r="M81" s="1">
        <v>230</v>
      </c>
      <c r="N81" s="1">
        <v>230</v>
      </c>
      <c r="O81" s="1">
        <v>230</v>
      </c>
      <c r="P81" s="1">
        <v>230</v>
      </c>
      <c r="Q81" s="1">
        <v>230</v>
      </c>
      <c r="R81" s="1">
        <v>230</v>
      </c>
      <c r="S81" s="1">
        <v>230</v>
      </c>
      <c r="T81" s="1">
        <v>230</v>
      </c>
      <c r="U81" s="1">
        <v>230</v>
      </c>
      <c r="V81" s="1">
        <v>230</v>
      </c>
      <c r="W81" s="1">
        <v>230</v>
      </c>
      <c r="X81" s="1">
        <v>230</v>
      </c>
      <c r="Y81" s="1">
        <v>230</v>
      </c>
      <c r="Z81" s="1">
        <v>230</v>
      </c>
      <c r="AA81" s="1">
        <v>230</v>
      </c>
      <c r="AB81" s="1">
        <v>230</v>
      </c>
      <c r="AC81" s="1">
        <v>230</v>
      </c>
      <c r="AD81" s="1">
        <v>230</v>
      </c>
      <c r="AE81" s="1">
        <v>230</v>
      </c>
      <c r="AF81" s="1">
        <v>230</v>
      </c>
      <c r="AG81" s="1">
        <v>230</v>
      </c>
      <c r="AH81" s="1">
        <v>230</v>
      </c>
      <c r="AI81" s="1">
        <v>230</v>
      </c>
      <c r="AJ81" s="1">
        <v>230</v>
      </c>
      <c r="AK81" s="1">
        <v>230</v>
      </c>
      <c r="AL81" s="1">
        <v>230</v>
      </c>
      <c r="AM81" s="1">
        <v>230</v>
      </c>
      <c r="AN81" s="1">
        <v>230</v>
      </c>
      <c r="AO81" s="1">
        <v>230</v>
      </c>
      <c r="AP81" s="1">
        <v>230</v>
      </c>
      <c r="AQ81" s="1">
        <v>230</v>
      </c>
      <c r="AR81" s="1">
        <v>230</v>
      </c>
      <c r="AS81" s="1">
        <v>230</v>
      </c>
      <c r="AT81" s="1">
        <v>230</v>
      </c>
      <c r="AU81" s="15">
        <v>230</v>
      </c>
    </row>
    <row r="82" spans="1:47" x14ac:dyDescent="0.25">
      <c r="A82" s="17" t="s">
        <v>186</v>
      </c>
      <c r="B82" s="1">
        <v>120</v>
      </c>
      <c r="C82" s="1">
        <v>120</v>
      </c>
      <c r="D82" s="1">
        <v>120</v>
      </c>
      <c r="E82" s="1">
        <v>120</v>
      </c>
      <c r="F82" s="1">
        <v>120</v>
      </c>
      <c r="G82" s="1">
        <v>120</v>
      </c>
      <c r="H82" s="1">
        <v>120</v>
      </c>
      <c r="I82" s="1">
        <v>120</v>
      </c>
      <c r="J82" s="1">
        <v>120</v>
      </c>
      <c r="K82" s="1">
        <v>120</v>
      </c>
      <c r="L82" s="1">
        <v>120</v>
      </c>
      <c r="M82" s="1">
        <v>120</v>
      </c>
      <c r="N82" s="1">
        <v>120</v>
      </c>
      <c r="O82" s="1">
        <v>120</v>
      </c>
      <c r="P82" s="1">
        <v>120</v>
      </c>
      <c r="Q82" s="1">
        <v>120</v>
      </c>
      <c r="R82" s="1">
        <v>120</v>
      </c>
      <c r="S82" s="1">
        <v>120</v>
      </c>
      <c r="T82" s="1">
        <v>120</v>
      </c>
      <c r="U82" s="1">
        <v>120</v>
      </c>
      <c r="V82" s="1">
        <v>120</v>
      </c>
      <c r="W82" s="1">
        <v>120</v>
      </c>
      <c r="X82" s="1">
        <v>120</v>
      </c>
      <c r="Y82" s="1">
        <v>120</v>
      </c>
      <c r="Z82" s="1">
        <v>120</v>
      </c>
      <c r="AA82" s="1">
        <v>120</v>
      </c>
      <c r="AB82" s="1">
        <v>120</v>
      </c>
      <c r="AC82" s="1">
        <v>120</v>
      </c>
      <c r="AD82" s="1">
        <v>120</v>
      </c>
      <c r="AE82" s="1">
        <v>120</v>
      </c>
      <c r="AF82" s="1">
        <v>120</v>
      </c>
      <c r="AG82" s="1">
        <v>120</v>
      </c>
      <c r="AH82" s="1">
        <v>120</v>
      </c>
      <c r="AI82" s="1">
        <v>120</v>
      </c>
      <c r="AJ82" s="1">
        <v>120</v>
      </c>
      <c r="AK82" s="1">
        <v>120</v>
      </c>
      <c r="AL82" s="1">
        <v>120</v>
      </c>
      <c r="AM82" s="1">
        <v>120</v>
      </c>
      <c r="AN82" s="1">
        <v>120</v>
      </c>
      <c r="AO82" s="1">
        <v>120</v>
      </c>
      <c r="AP82" s="1">
        <v>120</v>
      </c>
      <c r="AQ82" s="1">
        <v>120</v>
      </c>
      <c r="AR82" s="1">
        <v>120</v>
      </c>
      <c r="AS82" s="1">
        <v>120</v>
      </c>
      <c r="AT82" s="1">
        <v>120</v>
      </c>
      <c r="AU82" s="15">
        <v>120</v>
      </c>
    </row>
    <row r="83" spans="1:47" x14ac:dyDescent="0.25">
      <c r="A83" s="17" t="s">
        <v>180</v>
      </c>
      <c r="B83" s="1">
        <v>90</v>
      </c>
      <c r="C83" s="1">
        <v>90</v>
      </c>
      <c r="D83" s="1">
        <v>90</v>
      </c>
      <c r="E83" s="1">
        <v>90</v>
      </c>
      <c r="F83" s="1">
        <v>90</v>
      </c>
      <c r="G83" s="1">
        <v>90</v>
      </c>
      <c r="H83" s="1">
        <v>90</v>
      </c>
      <c r="I83" s="1">
        <v>90</v>
      </c>
      <c r="J83" s="1">
        <v>90</v>
      </c>
      <c r="K83" s="1">
        <v>90</v>
      </c>
      <c r="L83" s="1">
        <v>90</v>
      </c>
      <c r="M83" s="1">
        <v>90</v>
      </c>
      <c r="N83" s="1">
        <v>90</v>
      </c>
      <c r="O83" s="1">
        <v>90</v>
      </c>
      <c r="P83" s="1">
        <v>90</v>
      </c>
      <c r="Q83" s="1">
        <v>90</v>
      </c>
      <c r="R83" s="1">
        <v>90</v>
      </c>
      <c r="S83" s="1">
        <v>90</v>
      </c>
      <c r="T83" s="1">
        <v>90</v>
      </c>
      <c r="U83" s="1">
        <v>90</v>
      </c>
      <c r="V83" s="1">
        <v>90</v>
      </c>
      <c r="W83" s="1">
        <v>90</v>
      </c>
      <c r="X83" s="1">
        <v>90</v>
      </c>
      <c r="Y83" s="1">
        <v>90</v>
      </c>
      <c r="Z83" s="1">
        <v>90</v>
      </c>
      <c r="AA83" s="1">
        <v>90</v>
      </c>
      <c r="AB83" s="1">
        <v>90</v>
      </c>
      <c r="AC83" s="1">
        <v>90</v>
      </c>
      <c r="AD83" s="1">
        <v>90</v>
      </c>
      <c r="AE83" s="1">
        <v>90</v>
      </c>
      <c r="AF83" s="1">
        <v>90</v>
      </c>
      <c r="AG83" s="1">
        <v>90</v>
      </c>
      <c r="AH83" s="1">
        <v>90</v>
      </c>
      <c r="AI83" s="1">
        <v>90</v>
      </c>
      <c r="AJ83" s="1">
        <v>90</v>
      </c>
      <c r="AK83" s="1">
        <v>90</v>
      </c>
      <c r="AL83" s="1">
        <v>90</v>
      </c>
      <c r="AM83" s="1">
        <v>90</v>
      </c>
      <c r="AN83" s="1">
        <v>90</v>
      </c>
      <c r="AO83" s="1">
        <v>90</v>
      </c>
      <c r="AP83" s="1">
        <v>90</v>
      </c>
      <c r="AQ83" s="1">
        <v>90</v>
      </c>
      <c r="AR83" s="1">
        <v>90</v>
      </c>
      <c r="AS83" s="1">
        <v>90</v>
      </c>
      <c r="AT83" s="1">
        <v>90</v>
      </c>
      <c r="AU83" s="15">
        <v>90</v>
      </c>
    </row>
    <row r="84" spans="1:47" x14ac:dyDescent="0.25">
      <c r="A84" s="17" t="s">
        <v>185</v>
      </c>
      <c r="B84" s="1">
        <v>160</v>
      </c>
      <c r="C84" s="1">
        <v>160</v>
      </c>
      <c r="D84" s="1">
        <v>160</v>
      </c>
      <c r="E84" s="1">
        <v>160</v>
      </c>
      <c r="F84" s="1">
        <v>160</v>
      </c>
      <c r="G84" s="1">
        <v>160</v>
      </c>
      <c r="H84" s="1">
        <v>160</v>
      </c>
      <c r="I84" s="1">
        <v>160</v>
      </c>
      <c r="J84" s="1">
        <v>160</v>
      </c>
      <c r="K84" s="1">
        <v>160</v>
      </c>
      <c r="L84" s="1">
        <v>160</v>
      </c>
      <c r="M84" s="1">
        <v>160</v>
      </c>
      <c r="N84" s="1">
        <v>160</v>
      </c>
      <c r="O84" s="1">
        <v>160</v>
      </c>
      <c r="P84" s="1">
        <v>160</v>
      </c>
      <c r="Q84" s="1">
        <v>160</v>
      </c>
      <c r="R84" s="1">
        <v>160</v>
      </c>
      <c r="S84" s="1">
        <v>160</v>
      </c>
      <c r="T84" s="1">
        <v>160</v>
      </c>
      <c r="U84" s="1">
        <v>160</v>
      </c>
      <c r="V84" s="1">
        <v>160</v>
      </c>
      <c r="W84" s="1">
        <v>160</v>
      </c>
      <c r="X84" s="1">
        <v>160</v>
      </c>
      <c r="Y84" s="1">
        <v>160</v>
      </c>
      <c r="Z84" s="1">
        <v>160</v>
      </c>
      <c r="AA84" s="1">
        <v>160</v>
      </c>
      <c r="AB84" s="1">
        <v>160</v>
      </c>
      <c r="AC84" s="1">
        <v>160</v>
      </c>
      <c r="AD84" s="1">
        <v>160</v>
      </c>
      <c r="AE84" s="1">
        <v>160</v>
      </c>
      <c r="AF84" s="1">
        <v>160</v>
      </c>
      <c r="AG84" s="1">
        <v>160</v>
      </c>
      <c r="AH84" s="1">
        <v>160</v>
      </c>
      <c r="AI84" s="1">
        <v>160</v>
      </c>
      <c r="AJ84" s="1">
        <v>160</v>
      </c>
      <c r="AK84" s="1">
        <v>160</v>
      </c>
      <c r="AL84" s="1">
        <v>160</v>
      </c>
      <c r="AM84" s="1">
        <v>160</v>
      </c>
      <c r="AN84" s="1">
        <v>160</v>
      </c>
      <c r="AO84" s="1">
        <v>160</v>
      </c>
      <c r="AP84" s="1">
        <v>160</v>
      </c>
      <c r="AQ84" s="1">
        <v>160</v>
      </c>
      <c r="AR84" s="1">
        <v>160</v>
      </c>
      <c r="AS84" s="1">
        <v>160</v>
      </c>
      <c r="AT84" s="1">
        <v>160</v>
      </c>
      <c r="AU84" s="15">
        <v>160</v>
      </c>
    </row>
    <row r="85" spans="1:47" x14ac:dyDescent="0.25">
      <c r="A85" s="17" t="s">
        <v>182</v>
      </c>
      <c r="B85" s="1">
        <v>158</v>
      </c>
      <c r="C85" s="1">
        <v>158</v>
      </c>
      <c r="D85" s="1">
        <v>158</v>
      </c>
      <c r="E85" s="1">
        <v>158</v>
      </c>
      <c r="F85" s="1">
        <v>158</v>
      </c>
      <c r="G85" s="1">
        <v>158</v>
      </c>
      <c r="H85" s="1">
        <v>158</v>
      </c>
      <c r="I85" s="1">
        <v>158</v>
      </c>
      <c r="J85" s="1">
        <v>158</v>
      </c>
      <c r="K85" s="1">
        <v>158</v>
      </c>
      <c r="L85" s="1">
        <v>158</v>
      </c>
      <c r="M85" s="1">
        <v>158</v>
      </c>
      <c r="N85" s="1">
        <v>158</v>
      </c>
      <c r="O85" s="1">
        <v>158</v>
      </c>
      <c r="P85" s="1">
        <v>158</v>
      </c>
      <c r="Q85" s="1">
        <v>158</v>
      </c>
      <c r="R85" s="1">
        <v>158</v>
      </c>
      <c r="S85" s="1">
        <v>158</v>
      </c>
      <c r="T85" s="1">
        <v>158</v>
      </c>
      <c r="U85" s="1">
        <v>158</v>
      </c>
      <c r="V85" s="1">
        <v>158</v>
      </c>
      <c r="W85" s="1">
        <v>158</v>
      </c>
      <c r="X85" s="1">
        <v>158</v>
      </c>
      <c r="Y85" s="1">
        <v>158</v>
      </c>
      <c r="Z85" s="1">
        <v>158</v>
      </c>
      <c r="AA85" s="1">
        <v>158</v>
      </c>
      <c r="AB85" s="1">
        <v>158</v>
      </c>
      <c r="AC85" s="1">
        <v>158</v>
      </c>
      <c r="AD85" s="1">
        <v>158</v>
      </c>
      <c r="AE85" s="1">
        <v>158</v>
      </c>
      <c r="AF85" s="1">
        <v>158</v>
      </c>
      <c r="AG85" s="1">
        <v>158</v>
      </c>
      <c r="AH85" s="1">
        <v>158</v>
      </c>
      <c r="AI85" s="1">
        <v>158</v>
      </c>
      <c r="AJ85" s="1">
        <v>158</v>
      </c>
      <c r="AK85" s="1">
        <v>158</v>
      </c>
      <c r="AL85" s="1">
        <v>158</v>
      </c>
      <c r="AM85" s="1">
        <v>158</v>
      </c>
      <c r="AN85" s="1">
        <v>158</v>
      </c>
      <c r="AO85" s="1">
        <v>158</v>
      </c>
      <c r="AP85" s="1">
        <v>158</v>
      </c>
      <c r="AQ85" s="1">
        <v>158</v>
      </c>
      <c r="AR85" s="1">
        <v>158</v>
      </c>
      <c r="AS85" s="1">
        <v>158</v>
      </c>
      <c r="AT85" s="1">
        <v>158</v>
      </c>
      <c r="AU85" s="15">
        <v>158</v>
      </c>
    </row>
    <row r="86" spans="1:47" x14ac:dyDescent="0.25">
      <c r="A86" s="17" t="s">
        <v>183</v>
      </c>
      <c r="B86" s="1">
        <v>167</v>
      </c>
      <c r="C86" s="1">
        <v>167</v>
      </c>
      <c r="D86" s="1">
        <v>167</v>
      </c>
      <c r="E86" s="1">
        <v>167</v>
      </c>
      <c r="F86" s="1">
        <v>167</v>
      </c>
      <c r="G86" s="1">
        <v>167</v>
      </c>
      <c r="H86" s="1">
        <v>167</v>
      </c>
      <c r="I86" s="1">
        <v>167</v>
      </c>
      <c r="J86" s="1">
        <v>167</v>
      </c>
      <c r="K86" s="1">
        <v>167</v>
      </c>
      <c r="L86" s="1">
        <v>167</v>
      </c>
      <c r="M86" s="1">
        <v>167</v>
      </c>
      <c r="N86" s="1">
        <v>167</v>
      </c>
      <c r="O86" s="1">
        <v>167</v>
      </c>
      <c r="P86" s="1">
        <v>167</v>
      </c>
      <c r="Q86" s="1">
        <v>167</v>
      </c>
      <c r="R86" s="1">
        <v>167</v>
      </c>
      <c r="S86" s="1">
        <v>167</v>
      </c>
      <c r="T86" s="1">
        <v>167</v>
      </c>
      <c r="U86" s="1">
        <v>167</v>
      </c>
      <c r="V86" s="1">
        <v>167</v>
      </c>
      <c r="W86" s="1">
        <v>167</v>
      </c>
      <c r="X86" s="1">
        <v>167</v>
      </c>
      <c r="Y86" s="1">
        <v>167</v>
      </c>
      <c r="Z86" s="1">
        <v>167</v>
      </c>
      <c r="AA86" s="1">
        <v>167</v>
      </c>
      <c r="AB86" s="1">
        <v>167</v>
      </c>
      <c r="AC86" s="1">
        <v>167</v>
      </c>
      <c r="AD86" s="1">
        <v>167</v>
      </c>
      <c r="AE86" s="1">
        <v>167</v>
      </c>
      <c r="AF86" s="1">
        <v>167</v>
      </c>
      <c r="AG86" s="1">
        <v>167</v>
      </c>
      <c r="AH86" s="1">
        <v>167</v>
      </c>
      <c r="AI86" s="1">
        <v>167</v>
      </c>
      <c r="AJ86" s="1">
        <v>167</v>
      </c>
      <c r="AK86" s="1">
        <v>167</v>
      </c>
      <c r="AL86" s="1">
        <v>167</v>
      </c>
      <c r="AM86" s="1">
        <v>167</v>
      </c>
      <c r="AN86" s="1">
        <v>167</v>
      </c>
      <c r="AO86" s="1">
        <v>167</v>
      </c>
      <c r="AP86" s="1">
        <v>167</v>
      </c>
      <c r="AQ86" s="1">
        <v>167</v>
      </c>
      <c r="AR86" s="1">
        <v>167</v>
      </c>
      <c r="AS86" s="1">
        <v>167</v>
      </c>
      <c r="AT86" s="1">
        <v>167</v>
      </c>
      <c r="AU86" s="15">
        <v>167</v>
      </c>
    </row>
    <row r="87" spans="1:47" x14ac:dyDescent="0.25">
      <c r="A87" s="14" t="s">
        <v>8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AU87" s="15"/>
    </row>
    <row r="88" spans="1:47" x14ac:dyDescent="0.25">
      <c r="A88" s="16" t="s">
        <v>9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AU88" s="15"/>
    </row>
    <row r="89" spans="1:47" x14ac:dyDescent="0.25">
      <c r="A89" s="17" t="s">
        <v>30</v>
      </c>
      <c r="B89" s="1">
        <v>-0.5</v>
      </c>
      <c r="C89" s="1">
        <f>B89+0.01</f>
        <v>-0.49</v>
      </c>
      <c r="D89" s="1">
        <f t="shared" ref="D89" si="2">C89+0.01</f>
        <v>-0.48</v>
      </c>
      <c r="E89" s="1">
        <f t="shared" ref="E89" si="3">D89+0.01</f>
        <v>-0.47</v>
      </c>
      <c r="F89" s="1">
        <f t="shared" ref="F89" si="4">E89+0.01</f>
        <v>-0.45999999999999996</v>
      </c>
      <c r="G89" s="1">
        <f t="shared" ref="G89" si="5">F89+0.01</f>
        <v>-0.44999999999999996</v>
      </c>
      <c r="H89" s="1">
        <f t="shared" ref="H89" si="6">G89+0.01</f>
        <v>-0.43999999999999995</v>
      </c>
      <c r="I89" s="1">
        <f t="shared" ref="I89" si="7">H89+0.01</f>
        <v>-0.42999999999999994</v>
      </c>
      <c r="J89" s="1">
        <f t="shared" ref="J89" si="8">I89+0.01</f>
        <v>-0.41999999999999993</v>
      </c>
      <c r="K89" s="1">
        <f t="shared" ref="K89" si="9">J89+0.01</f>
        <v>-0.40999999999999992</v>
      </c>
      <c r="L89" s="1">
        <f t="shared" ref="L89" si="10">K89+0.01</f>
        <v>-0.39999999999999991</v>
      </c>
      <c r="M89" s="1">
        <f t="shared" ref="M89" si="11">L89+0.01</f>
        <v>-0.3899999999999999</v>
      </c>
      <c r="N89" s="1">
        <f t="shared" ref="N89" si="12">M89+0.01</f>
        <v>-0.37999999999999989</v>
      </c>
      <c r="O89" s="1">
        <f t="shared" ref="O89" si="13">N89+0.01</f>
        <v>-0.36999999999999988</v>
      </c>
      <c r="P89" s="1">
        <f t="shared" ref="P89" si="14">O89+0.01</f>
        <v>-0.35999999999999988</v>
      </c>
      <c r="Q89" s="1">
        <f t="shared" ref="Q89" si="15">P89+0.01</f>
        <v>-0.34999999999999987</v>
      </c>
      <c r="R89" s="1">
        <f t="shared" ref="R89" si="16">Q89+0.01</f>
        <v>-0.33999999999999986</v>
      </c>
      <c r="S89" s="1">
        <f t="shared" ref="S89" si="17">R89+0.01</f>
        <v>-0.32999999999999985</v>
      </c>
      <c r="T89" s="1">
        <f t="shared" ref="T89" si="18">S89+0.01</f>
        <v>-0.31999999999999984</v>
      </c>
      <c r="U89" s="1">
        <f t="shared" ref="U89" si="19">T89+0.01</f>
        <v>-0.30999999999999983</v>
      </c>
      <c r="V89" s="1">
        <f t="shared" ref="V89" si="20">U89+0.01</f>
        <v>-0.29999999999999982</v>
      </c>
      <c r="W89" s="1">
        <f t="shared" ref="W89" si="21">V89+0.01</f>
        <v>-0.28999999999999981</v>
      </c>
      <c r="X89" s="1">
        <f t="shared" ref="X89" si="22">W89+0.01</f>
        <v>-0.2799999999999998</v>
      </c>
      <c r="Y89" s="1">
        <f t="shared" ref="Y89" si="23">X89+0.01</f>
        <v>-0.2699999999999998</v>
      </c>
      <c r="Z89" s="1">
        <f t="shared" ref="Z89" si="24">Y89+0.01</f>
        <v>-0.25999999999999979</v>
      </c>
      <c r="AA89" s="1">
        <f t="shared" ref="AA89" si="25">Z89+0.01</f>
        <v>-0.24999999999999978</v>
      </c>
      <c r="AB89" s="1">
        <f t="shared" ref="AB89" si="26">AA89+0.01</f>
        <v>-0.23999999999999977</v>
      </c>
      <c r="AC89" s="1">
        <f t="shared" ref="AC89" si="27">AB89+0.01</f>
        <v>-0.22999999999999976</v>
      </c>
      <c r="AD89" s="1">
        <f t="shared" ref="AD89" si="28">AC89+0.01</f>
        <v>-0.21999999999999975</v>
      </c>
      <c r="AE89" s="1">
        <f t="shared" ref="AE89" si="29">AD89+0.01</f>
        <v>-0.20999999999999974</v>
      </c>
      <c r="AF89" s="1">
        <f>AE89+0.01</f>
        <v>-0.19999999999999973</v>
      </c>
      <c r="AG89" s="1">
        <f t="shared" ref="AG89" si="30">AF89+0.01</f>
        <v>-0.18999999999999972</v>
      </c>
      <c r="AH89" s="1">
        <f t="shared" ref="AH89" si="31">AG89+0.01</f>
        <v>-0.17999999999999972</v>
      </c>
      <c r="AI89" s="1">
        <f t="shared" ref="AI89" si="32">AH89+0.01</f>
        <v>-0.16999999999999971</v>
      </c>
      <c r="AJ89" s="1">
        <f t="shared" ref="AJ89" si="33">AI89+0.01</f>
        <v>-0.1599999999999997</v>
      </c>
      <c r="AK89" s="1">
        <f t="shared" ref="AK89" si="34">AJ89+0.01</f>
        <v>-0.14999999999999969</v>
      </c>
      <c r="AL89" s="1">
        <f t="shared" ref="AL89" si="35">AK89+0.01</f>
        <v>-0.13999999999999968</v>
      </c>
      <c r="AM89" s="1">
        <f t="shared" ref="AM89" si="36">AL89+0.01</f>
        <v>-0.12999999999999967</v>
      </c>
      <c r="AN89" s="1">
        <f t="shared" ref="AN89" si="37">AM89+0.01</f>
        <v>-0.11999999999999968</v>
      </c>
      <c r="AO89" s="1">
        <f t="shared" ref="AO89" si="38">AN89+0.01</f>
        <v>-0.10999999999999968</v>
      </c>
      <c r="AP89" s="1">
        <f t="shared" ref="AP89" si="39">AO89+0.01</f>
        <v>-9.9999999999999686E-2</v>
      </c>
      <c r="AQ89" s="1">
        <f t="shared" ref="AQ89" si="40">AP89+0.01</f>
        <v>-8.9999999999999691E-2</v>
      </c>
      <c r="AR89" s="1">
        <f t="shared" ref="AR89" si="41">AQ89+0.01</f>
        <v>-7.9999999999999696E-2</v>
      </c>
      <c r="AS89" s="1">
        <f t="shared" ref="AS89" si="42">AR89+0.01</f>
        <v>-6.9999999999999701E-2</v>
      </c>
      <c r="AT89" s="1">
        <f t="shared" ref="AT89" si="43">AS89+0.01</f>
        <v>-5.9999999999999699E-2</v>
      </c>
      <c r="AU89" s="15">
        <f t="shared" ref="AU89" si="44">AT89+0.01</f>
        <v>-4.9999999999999697E-2</v>
      </c>
    </row>
    <row r="90" spans="1:47" x14ac:dyDescent="0.25">
      <c r="A90" s="17" t="s">
        <v>178</v>
      </c>
      <c r="B90" s="1">
        <v>60</v>
      </c>
      <c r="C90" s="1">
        <v>60</v>
      </c>
      <c r="D90" s="1">
        <v>60</v>
      </c>
      <c r="E90" s="1">
        <v>60</v>
      </c>
      <c r="F90" s="1">
        <v>60</v>
      </c>
      <c r="G90" s="1">
        <v>60</v>
      </c>
      <c r="H90" s="1">
        <v>60</v>
      </c>
      <c r="I90" s="1">
        <v>60</v>
      </c>
      <c r="J90" s="1">
        <v>60</v>
      </c>
      <c r="K90" s="1">
        <v>60</v>
      </c>
      <c r="L90" s="1">
        <v>60</v>
      </c>
      <c r="M90" s="1">
        <v>60</v>
      </c>
      <c r="N90" s="1">
        <v>60</v>
      </c>
      <c r="O90" s="1">
        <v>60</v>
      </c>
      <c r="P90" s="1">
        <v>60</v>
      </c>
      <c r="Q90" s="1">
        <v>60</v>
      </c>
      <c r="R90" s="1">
        <v>60</v>
      </c>
      <c r="S90" s="1">
        <v>60</v>
      </c>
      <c r="T90" s="1">
        <v>60</v>
      </c>
      <c r="U90" s="1">
        <v>60</v>
      </c>
      <c r="V90" s="1">
        <v>60</v>
      </c>
      <c r="W90" s="1">
        <v>60</v>
      </c>
      <c r="X90" s="1">
        <v>60</v>
      </c>
      <c r="Y90" s="1">
        <v>60</v>
      </c>
      <c r="Z90" s="1">
        <v>60</v>
      </c>
      <c r="AA90" s="1">
        <v>60</v>
      </c>
      <c r="AB90" s="1">
        <v>60</v>
      </c>
      <c r="AC90" s="1">
        <v>60</v>
      </c>
      <c r="AD90" s="1">
        <v>60</v>
      </c>
      <c r="AE90" s="1">
        <v>60</v>
      </c>
      <c r="AF90" s="1">
        <v>60</v>
      </c>
      <c r="AG90" s="1">
        <v>60</v>
      </c>
      <c r="AH90" s="1">
        <v>60</v>
      </c>
      <c r="AI90" s="1">
        <v>60</v>
      </c>
      <c r="AJ90" s="1">
        <v>60</v>
      </c>
      <c r="AK90" s="1">
        <v>60</v>
      </c>
      <c r="AL90" s="1">
        <v>60</v>
      </c>
      <c r="AM90" s="1">
        <v>60</v>
      </c>
      <c r="AN90" s="1">
        <v>60</v>
      </c>
      <c r="AO90" s="1">
        <v>60</v>
      </c>
      <c r="AP90" s="1">
        <v>60</v>
      </c>
      <c r="AQ90" s="1">
        <v>60</v>
      </c>
      <c r="AR90" s="1">
        <v>60</v>
      </c>
      <c r="AS90" s="1">
        <v>60</v>
      </c>
      <c r="AT90" s="1">
        <v>60</v>
      </c>
      <c r="AU90" s="15">
        <v>60</v>
      </c>
    </row>
    <row r="91" spans="1:47" x14ac:dyDescent="0.25">
      <c r="A91" s="17" t="s">
        <v>186</v>
      </c>
      <c r="B91" s="1">
        <v>150</v>
      </c>
      <c r="C91" s="1">
        <v>150</v>
      </c>
      <c r="D91" s="1">
        <v>150</v>
      </c>
      <c r="E91" s="1">
        <v>150</v>
      </c>
      <c r="F91" s="1">
        <v>150</v>
      </c>
      <c r="G91" s="1">
        <v>150</v>
      </c>
      <c r="H91" s="1">
        <v>150</v>
      </c>
      <c r="I91" s="1">
        <v>150</v>
      </c>
      <c r="J91" s="1">
        <v>150</v>
      </c>
      <c r="K91" s="1">
        <v>150</v>
      </c>
      <c r="L91" s="1">
        <v>150</v>
      </c>
      <c r="M91" s="1">
        <v>150</v>
      </c>
      <c r="N91" s="1">
        <v>150</v>
      </c>
      <c r="O91" s="1">
        <v>150</v>
      </c>
      <c r="P91" s="1">
        <v>150</v>
      </c>
      <c r="Q91" s="1">
        <v>150</v>
      </c>
      <c r="R91" s="1">
        <v>150</v>
      </c>
      <c r="S91" s="1">
        <v>150</v>
      </c>
      <c r="T91" s="1">
        <v>150</v>
      </c>
      <c r="U91" s="1">
        <v>150</v>
      </c>
      <c r="V91" s="1">
        <v>150</v>
      </c>
      <c r="W91" s="1">
        <v>150</v>
      </c>
      <c r="X91" s="1">
        <v>150</v>
      </c>
      <c r="Y91" s="1">
        <v>150</v>
      </c>
      <c r="Z91" s="1">
        <v>150</v>
      </c>
      <c r="AA91" s="1">
        <v>150</v>
      </c>
      <c r="AB91" s="1">
        <v>150</v>
      </c>
      <c r="AC91" s="1">
        <v>150</v>
      </c>
      <c r="AD91" s="1">
        <v>150</v>
      </c>
      <c r="AE91" s="1">
        <v>150</v>
      </c>
      <c r="AF91" s="1">
        <v>150</v>
      </c>
      <c r="AG91" s="1">
        <v>150</v>
      </c>
      <c r="AH91" s="1">
        <v>150</v>
      </c>
      <c r="AI91" s="1">
        <v>150</v>
      </c>
      <c r="AJ91" s="1">
        <v>150</v>
      </c>
      <c r="AK91" s="1">
        <v>150</v>
      </c>
      <c r="AL91" s="1">
        <v>150</v>
      </c>
      <c r="AM91" s="1">
        <v>150</v>
      </c>
      <c r="AN91" s="1">
        <v>150</v>
      </c>
      <c r="AO91" s="1">
        <v>150</v>
      </c>
      <c r="AP91" s="1">
        <v>150</v>
      </c>
      <c r="AQ91" s="1">
        <v>150</v>
      </c>
      <c r="AR91" s="1">
        <v>150</v>
      </c>
      <c r="AS91" s="1">
        <v>150</v>
      </c>
      <c r="AT91" s="1">
        <v>150</v>
      </c>
      <c r="AU91" s="15">
        <v>150</v>
      </c>
    </row>
    <row r="92" spans="1:47" x14ac:dyDescent="0.25">
      <c r="A92" s="17" t="s">
        <v>180</v>
      </c>
      <c r="B92" s="1">
        <v>230</v>
      </c>
      <c r="C92" s="1">
        <v>230</v>
      </c>
      <c r="D92" s="1">
        <v>230</v>
      </c>
      <c r="E92" s="1">
        <v>230</v>
      </c>
      <c r="F92" s="1">
        <v>230</v>
      </c>
      <c r="G92" s="1">
        <v>230</v>
      </c>
      <c r="H92" s="1">
        <v>230</v>
      </c>
      <c r="I92" s="1">
        <v>230</v>
      </c>
      <c r="J92" s="1">
        <v>230</v>
      </c>
      <c r="K92" s="1">
        <v>230</v>
      </c>
      <c r="L92" s="1">
        <v>230</v>
      </c>
      <c r="M92" s="1">
        <v>230</v>
      </c>
      <c r="N92" s="1">
        <v>230</v>
      </c>
      <c r="O92" s="1">
        <v>230</v>
      </c>
      <c r="P92" s="1">
        <v>230</v>
      </c>
      <c r="Q92" s="1">
        <v>230</v>
      </c>
      <c r="R92" s="1">
        <v>230</v>
      </c>
      <c r="S92" s="1">
        <v>230</v>
      </c>
      <c r="T92" s="1">
        <v>230</v>
      </c>
      <c r="U92" s="1">
        <v>230</v>
      </c>
      <c r="V92" s="1">
        <v>230</v>
      </c>
      <c r="W92" s="1">
        <v>230</v>
      </c>
      <c r="X92" s="1">
        <v>230</v>
      </c>
      <c r="Y92" s="1">
        <v>230</v>
      </c>
      <c r="Z92" s="1">
        <v>230</v>
      </c>
      <c r="AA92" s="1">
        <v>230</v>
      </c>
      <c r="AB92" s="1">
        <v>230</v>
      </c>
      <c r="AC92" s="1">
        <v>230</v>
      </c>
      <c r="AD92" s="1">
        <v>230</v>
      </c>
      <c r="AE92" s="1">
        <v>230</v>
      </c>
      <c r="AF92" s="1">
        <v>230</v>
      </c>
      <c r="AG92" s="1">
        <v>230</v>
      </c>
      <c r="AH92" s="1">
        <v>230</v>
      </c>
      <c r="AI92" s="1">
        <v>230</v>
      </c>
      <c r="AJ92" s="1">
        <v>230</v>
      </c>
      <c r="AK92" s="1">
        <v>230</v>
      </c>
      <c r="AL92" s="1">
        <v>230</v>
      </c>
      <c r="AM92" s="1">
        <v>230</v>
      </c>
      <c r="AN92" s="1">
        <v>230</v>
      </c>
      <c r="AO92" s="1">
        <v>230</v>
      </c>
      <c r="AP92" s="1">
        <v>230</v>
      </c>
      <c r="AQ92" s="1">
        <v>230</v>
      </c>
      <c r="AR92" s="1">
        <v>230</v>
      </c>
      <c r="AS92" s="1">
        <v>230</v>
      </c>
      <c r="AT92" s="1">
        <v>230</v>
      </c>
      <c r="AU92" s="15">
        <v>230</v>
      </c>
    </row>
    <row r="93" spans="1:47" x14ac:dyDescent="0.25">
      <c r="A93" s="17" t="s">
        <v>185</v>
      </c>
      <c r="B93" s="1">
        <v>177</v>
      </c>
      <c r="C93" s="1">
        <v>177</v>
      </c>
      <c r="D93" s="1">
        <v>177</v>
      </c>
      <c r="E93" s="1">
        <v>177</v>
      </c>
      <c r="F93" s="1">
        <v>177</v>
      </c>
      <c r="G93" s="1">
        <v>177</v>
      </c>
      <c r="H93" s="1">
        <v>177</v>
      </c>
      <c r="I93" s="1">
        <v>177</v>
      </c>
      <c r="J93" s="1">
        <v>177</v>
      </c>
      <c r="K93" s="1">
        <v>177</v>
      </c>
      <c r="L93" s="1">
        <v>177</v>
      </c>
      <c r="M93" s="1">
        <v>177</v>
      </c>
      <c r="N93" s="1">
        <v>177</v>
      </c>
      <c r="O93" s="1">
        <v>177</v>
      </c>
      <c r="P93" s="1">
        <v>177</v>
      </c>
      <c r="Q93" s="1">
        <v>177</v>
      </c>
      <c r="R93" s="1">
        <v>177</v>
      </c>
      <c r="S93" s="1">
        <v>177</v>
      </c>
      <c r="T93" s="1">
        <v>177</v>
      </c>
      <c r="U93" s="1">
        <v>177</v>
      </c>
      <c r="V93" s="1">
        <v>177</v>
      </c>
      <c r="W93" s="1">
        <v>177</v>
      </c>
      <c r="X93" s="1">
        <v>177</v>
      </c>
      <c r="Y93" s="1">
        <v>177</v>
      </c>
      <c r="Z93" s="1">
        <v>177</v>
      </c>
      <c r="AA93" s="1">
        <v>177</v>
      </c>
      <c r="AB93" s="1">
        <v>177</v>
      </c>
      <c r="AC93" s="1">
        <v>177</v>
      </c>
      <c r="AD93" s="1">
        <v>177</v>
      </c>
      <c r="AE93" s="1">
        <v>177</v>
      </c>
      <c r="AF93" s="1">
        <v>177</v>
      </c>
      <c r="AG93" s="1">
        <v>177</v>
      </c>
      <c r="AH93" s="1">
        <v>177</v>
      </c>
      <c r="AI93" s="1">
        <v>177</v>
      </c>
      <c r="AJ93" s="1">
        <v>177</v>
      </c>
      <c r="AK93" s="1">
        <v>177</v>
      </c>
      <c r="AL93" s="1">
        <v>177</v>
      </c>
      <c r="AM93" s="1">
        <v>177</v>
      </c>
      <c r="AN93" s="1">
        <v>177</v>
      </c>
      <c r="AO93" s="1">
        <v>177</v>
      </c>
      <c r="AP93" s="1">
        <v>177</v>
      </c>
      <c r="AQ93" s="1">
        <v>177</v>
      </c>
      <c r="AR93" s="1">
        <v>177</v>
      </c>
      <c r="AS93" s="1">
        <v>177</v>
      </c>
      <c r="AT93" s="1">
        <v>177</v>
      </c>
      <c r="AU93" s="15">
        <v>177</v>
      </c>
    </row>
    <row r="94" spans="1:47" x14ac:dyDescent="0.25">
      <c r="A94" s="17" t="s">
        <v>182</v>
      </c>
      <c r="B94" s="1">
        <v>158</v>
      </c>
      <c r="C94" s="1">
        <v>158</v>
      </c>
      <c r="D94" s="1">
        <v>158</v>
      </c>
      <c r="E94" s="1">
        <v>158</v>
      </c>
      <c r="F94" s="1">
        <v>158</v>
      </c>
      <c r="G94" s="1">
        <v>158</v>
      </c>
      <c r="H94" s="1">
        <v>158</v>
      </c>
      <c r="I94" s="1">
        <v>158</v>
      </c>
      <c r="J94" s="1">
        <v>158</v>
      </c>
      <c r="K94" s="1">
        <v>158</v>
      </c>
      <c r="L94" s="1">
        <v>158</v>
      </c>
      <c r="M94" s="1">
        <v>158</v>
      </c>
      <c r="N94" s="1">
        <v>158</v>
      </c>
      <c r="O94" s="1">
        <v>158</v>
      </c>
      <c r="P94" s="1">
        <v>158</v>
      </c>
      <c r="Q94" s="1">
        <v>158</v>
      </c>
      <c r="R94" s="1">
        <v>158</v>
      </c>
      <c r="S94" s="1">
        <v>158</v>
      </c>
      <c r="T94" s="1">
        <v>158</v>
      </c>
      <c r="U94" s="1">
        <v>158</v>
      </c>
      <c r="V94" s="1">
        <v>158</v>
      </c>
      <c r="W94" s="1">
        <v>158</v>
      </c>
      <c r="X94" s="1">
        <v>158</v>
      </c>
      <c r="Y94" s="1">
        <v>158</v>
      </c>
      <c r="Z94" s="1">
        <v>158</v>
      </c>
      <c r="AA94" s="1">
        <v>158</v>
      </c>
      <c r="AB94" s="1">
        <v>158</v>
      </c>
      <c r="AC94" s="1">
        <v>158</v>
      </c>
      <c r="AD94" s="1">
        <v>158</v>
      </c>
      <c r="AE94" s="1">
        <v>158</v>
      </c>
      <c r="AF94" s="1">
        <v>158</v>
      </c>
      <c r="AG94" s="1">
        <v>158</v>
      </c>
      <c r="AH94" s="1">
        <v>158</v>
      </c>
      <c r="AI94" s="1">
        <v>158</v>
      </c>
      <c r="AJ94" s="1">
        <v>158</v>
      </c>
      <c r="AK94" s="1">
        <v>158</v>
      </c>
      <c r="AL94" s="1">
        <v>158</v>
      </c>
      <c r="AM94" s="1">
        <v>158</v>
      </c>
      <c r="AN94" s="1">
        <v>158</v>
      </c>
      <c r="AO94" s="1">
        <v>158</v>
      </c>
      <c r="AP94" s="1">
        <v>158</v>
      </c>
      <c r="AQ94" s="1">
        <v>158</v>
      </c>
      <c r="AR94" s="1">
        <v>158</v>
      </c>
      <c r="AS94" s="1">
        <v>158</v>
      </c>
      <c r="AT94" s="1">
        <v>158</v>
      </c>
      <c r="AU94" s="15">
        <v>158</v>
      </c>
    </row>
    <row r="95" spans="1:47" x14ac:dyDescent="0.25">
      <c r="A95" s="18" t="s">
        <v>184</v>
      </c>
      <c r="B95" s="19">
        <v>167</v>
      </c>
      <c r="C95" s="19">
        <v>167</v>
      </c>
      <c r="D95" s="19">
        <v>167</v>
      </c>
      <c r="E95" s="19">
        <v>167</v>
      </c>
      <c r="F95" s="19">
        <v>167</v>
      </c>
      <c r="G95" s="19">
        <v>167</v>
      </c>
      <c r="H95" s="19">
        <v>167</v>
      </c>
      <c r="I95" s="19">
        <v>167</v>
      </c>
      <c r="J95" s="19">
        <v>167</v>
      </c>
      <c r="K95" s="19">
        <v>167</v>
      </c>
      <c r="L95" s="19">
        <v>167</v>
      </c>
      <c r="M95" s="19">
        <v>167</v>
      </c>
      <c r="N95" s="19">
        <v>167</v>
      </c>
      <c r="O95" s="19">
        <v>167</v>
      </c>
      <c r="P95" s="19">
        <v>167</v>
      </c>
      <c r="Q95" s="19">
        <v>167</v>
      </c>
      <c r="R95" s="19">
        <v>167</v>
      </c>
      <c r="S95" s="19">
        <v>167</v>
      </c>
      <c r="T95" s="19">
        <v>167</v>
      </c>
      <c r="U95" s="19">
        <v>167</v>
      </c>
      <c r="V95" s="19">
        <v>167</v>
      </c>
      <c r="W95" s="19">
        <v>167</v>
      </c>
      <c r="X95" s="19">
        <v>167</v>
      </c>
      <c r="Y95" s="19">
        <v>167</v>
      </c>
      <c r="Z95" s="19">
        <v>167</v>
      </c>
      <c r="AA95" s="19">
        <v>167</v>
      </c>
      <c r="AB95" s="19">
        <v>167</v>
      </c>
      <c r="AC95" s="19">
        <v>167</v>
      </c>
      <c r="AD95" s="19">
        <v>167</v>
      </c>
      <c r="AE95" s="19">
        <v>167</v>
      </c>
      <c r="AF95" s="19">
        <v>167</v>
      </c>
      <c r="AG95" s="19">
        <v>167</v>
      </c>
      <c r="AH95" s="19">
        <v>167</v>
      </c>
      <c r="AI95" s="19">
        <v>167</v>
      </c>
      <c r="AJ95" s="19">
        <v>167</v>
      </c>
      <c r="AK95" s="19">
        <v>167</v>
      </c>
      <c r="AL95" s="19">
        <v>167</v>
      </c>
      <c r="AM95" s="19">
        <v>167</v>
      </c>
      <c r="AN95" s="19">
        <v>167</v>
      </c>
      <c r="AO95" s="19">
        <v>167</v>
      </c>
      <c r="AP95" s="19">
        <v>167</v>
      </c>
      <c r="AQ95" s="19">
        <v>167</v>
      </c>
      <c r="AR95" s="19">
        <v>167</v>
      </c>
      <c r="AS95" s="19">
        <v>167</v>
      </c>
      <c r="AT95" s="19">
        <v>167</v>
      </c>
      <c r="AU95" s="20">
        <v>167</v>
      </c>
    </row>
    <row r="96" spans="1:47" x14ac:dyDescent="0.25">
      <c r="A96" s="5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37" x14ac:dyDescent="0.25">
      <c r="A97" s="3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37" x14ac:dyDescent="0.25">
      <c r="A98" s="69" t="s">
        <v>10</v>
      </c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</row>
    <row r="99" spans="1:37" x14ac:dyDescent="0.25">
      <c r="A99" s="21" t="s">
        <v>2</v>
      </c>
      <c r="B99" s="57" t="s">
        <v>1</v>
      </c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8"/>
    </row>
    <row r="100" spans="1:37" x14ac:dyDescent="0.25">
      <c r="A100" s="22" t="s">
        <v>11</v>
      </c>
      <c r="B100" s="23" t="s">
        <v>20</v>
      </c>
      <c r="C100" s="23" t="s">
        <v>21</v>
      </c>
      <c r="D100" s="23" t="s">
        <v>22</v>
      </c>
      <c r="E100" s="23" t="s">
        <v>23</v>
      </c>
      <c r="F100" s="23" t="s">
        <v>34</v>
      </c>
      <c r="G100" s="23" t="s">
        <v>35</v>
      </c>
      <c r="H100" s="23" t="s">
        <v>36</v>
      </c>
      <c r="I100" s="23" t="s">
        <v>37</v>
      </c>
      <c r="J100" s="23" t="s">
        <v>38</v>
      </c>
      <c r="K100" s="23" t="s">
        <v>39</v>
      </c>
      <c r="L100" s="23" t="s">
        <v>40</v>
      </c>
      <c r="M100" s="23" t="s">
        <v>41</v>
      </c>
      <c r="N100" s="23" t="s">
        <v>42</v>
      </c>
      <c r="O100" s="23" t="s">
        <v>43</v>
      </c>
      <c r="P100" s="23" t="s">
        <v>44</v>
      </c>
      <c r="Q100" s="23" t="s">
        <v>45</v>
      </c>
      <c r="R100" s="23" t="s">
        <v>46</v>
      </c>
      <c r="S100" s="23" t="s">
        <v>47</v>
      </c>
      <c r="T100" s="23" t="s">
        <v>48</v>
      </c>
      <c r="U100" s="23" t="s">
        <v>49</v>
      </c>
      <c r="V100" s="23" t="s">
        <v>50</v>
      </c>
      <c r="W100" s="23" t="s">
        <v>51</v>
      </c>
      <c r="X100" s="23" t="s">
        <v>24</v>
      </c>
      <c r="Y100" s="24" t="s">
        <v>52</v>
      </c>
      <c r="Z100" s="24" t="s">
        <v>53</v>
      </c>
      <c r="AA100" s="24" t="s">
        <v>54</v>
      </c>
      <c r="AB100" s="24" t="s">
        <v>55</v>
      </c>
      <c r="AC100" s="24" t="s">
        <v>56</v>
      </c>
      <c r="AD100" s="24" t="s">
        <v>57</v>
      </c>
      <c r="AE100" s="24" t="s">
        <v>58</v>
      </c>
      <c r="AF100" s="24" t="s">
        <v>59</v>
      </c>
      <c r="AG100" s="24" t="s">
        <v>60</v>
      </c>
      <c r="AH100" s="24" t="s">
        <v>61</v>
      </c>
      <c r="AI100" s="24" t="s">
        <v>62</v>
      </c>
      <c r="AJ100" s="24" t="s">
        <v>63</v>
      </c>
      <c r="AK100" s="25" t="s">
        <v>64</v>
      </c>
    </row>
    <row r="101" spans="1:37" x14ac:dyDescent="0.25">
      <c r="A101" s="26">
        <v>45399.291666666664</v>
      </c>
      <c r="B101" s="2">
        <v>240.48</v>
      </c>
      <c r="C101" s="2">
        <v>239.6</v>
      </c>
      <c r="D101" s="2">
        <v>241.18</v>
      </c>
      <c r="E101" s="2">
        <v>23.524000000000001</v>
      </c>
      <c r="F101" s="2">
        <v>317.5</v>
      </c>
      <c r="G101" s="2">
        <v>384.5</v>
      </c>
      <c r="H101" s="2">
        <v>306.5</v>
      </c>
      <c r="I101" s="2">
        <v>384</v>
      </c>
      <c r="J101" s="2">
        <v>463.5</v>
      </c>
      <c r="K101" s="2">
        <v>366.5</v>
      </c>
      <c r="L101" s="2">
        <v>72.105000000000004</v>
      </c>
      <c r="M101" s="2">
        <v>86.825000000000003</v>
      </c>
      <c r="N101" s="2">
        <v>69.92</v>
      </c>
      <c r="O101" s="2">
        <v>228.85</v>
      </c>
      <c r="P101" s="2">
        <v>24.84</v>
      </c>
      <c r="Q101" s="2">
        <v>30.475000000000001</v>
      </c>
      <c r="R101" s="2">
        <v>23.805</v>
      </c>
      <c r="S101" s="2">
        <v>79.12</v>
      </c>
      <c r="T101" s="2">
        <v>0.94537349999999998</v>
      </c>
      <c r="U101" s="2">
        <v>0.94348140000000003</v>
      </c>
      <c r="V101" s="2">
        <v>0.94628909999999999</v>
      </c>
      <c r="W101" s="2">
        <f t="shared" ref="W101:W116" si="45">(T101+U101+V101)/3</f>
        <v>0.945048</v>
      </c>
      <c r="X101" s="2"/>
      <c r="AK101" s="27"/>
    </row>
    <row r="102" spans="1:37" x14ac:dyDescent="0.25">
      <c r="A102" s="26">
        <v>45399.298611111109</v>
      </c>
      <c r="B102" s="2">
        <v>240.4</v>
      </c>
      <c r="C102" s="2">
        <v>239.76</v>
      </c>
      <c r="D102" s="2">
        <v>241.2</v>
      </c>
      <c r="E102" s="2">
        <v>23.527999999999999</v>
      </c>
      <c r="F102" s="2">
        <v>326</v>
      </c>
      <c r="G102" s="2">
        <v>369.5</v>
      </c>
      <c r="H102" s="2">
        <v>323</v>
      </c>
      <c r="I102" s="2">
        <v>404</v>
      </c>
      <c r="J102" s="2">
        <v>418</v>
      </c>
      <c r="K102" s="2">
        <v>395</v>
      </c>
      <c r="L102" s="2">
        <v>74.290000000000006</v>
      </c>
      <c r="M102" s="2">
        <v>83.72</v>
      </c>
      <c r="N102" s="2">
        <v>74.864999999999995</v>
      </c>
      <c r="O102" s="2">
        <v>232.875</v>
      </c>
      <c r="P102" s="2">
        <v>24.84</v>
      </c>
      <c r="Q102" s="2">
        <v>28.864999999999998</v>
      </c>
      <c r="R102" s="2">
        <v>21.16</v>
      </c>
      <c r="S102" s="2">
        <v>74.864999999999995</v>
      </c>
      <c r="T102" s="2">
        <v>0.94824220000000004</v>
      </c>
      <c r="U102" s="2">
        <v>0.94512940000000001</v>
      </c>
      <c r="V102" s="2">
        <v>0.96234129999999996</v>
      </c>
      <c r="W102" s="2">
        <f t="shared" si="45"/>
        <v>0.95190429999999993</v>
      </c>
      <c r="X102" s="2"/>
      <c r="AK102" s="27"/>
    </row>
    <row r="103" spans="1:37" x14ac:dyDescent="0.25">
      <c r="A103" s="26">
        <v>45399.305555555555</v>
      </c>
      <c r="B103" s="2">
        <v>240.28</v>
      </c>
      <c r="C103" s="2">
        <v>239.68</v>
      </c>
      <c r="D103" s="2">
        <v>241.02</v>
      </c>
      <c r="E103" s="2">
        <v>23.518000000000001</v>
      </c>
      <c r="F103" s="2">
        <v>353.5</v>
      </c>
      <c r="G103" s="2">
        <v>380.5</v>
      </c>
      <c r="H103" s="2">
        <v>331.5</v>
      </c>
      <c r="I103" s="2">
        <v>431</v>
      </c>
      <c r="J103" s="2">
        <v>444.5</v>
      </c>
      <c r="K103" s="2">
        <v>411</v>
      </c>
      <c r="L103" s="2">
        <v>80.844999999999999</v>
      </c>
      <c r="M103" s="2">
        <v>86.02</v>
      </c>
      <c r="N103" s="2">
        <v>76.36</v>
      </c>
      <c r="O103" s="2">
        <v>243.22499999999999</v>
      </c>
      <c r="P103" s="2">
        <v>25.875</v>
      </c>
      <c r="Q103" s="2">
        <v>30.245000000000001</v>
      </c>
      <c r="R103" s="2">
        <v>23.344999999999999</v>
      </c>
      <c r="S103" s="2">
        <v>79.465000000000003</v>
      </c>
      <c r="T103" s="2">
        <v>0.95220950000000004</v>
      </c>
      <c r="U103" s="2">
        <v>0.94323729999999995</v>
      </c>
      <c r="V103" s="2">
        <v>0.95605470000000004</v>
      </c>
      <c r="W103" s="2">
        <f t="shared" si="45"/>
        <v>0.95050049999999997</v>
      </c>
      <c r="X103" s="2"/>
      <c r="AK103" s="27"/>
    </row>
    <row r="104" spans="1:37" x14ac:dyDescent="0.25">
      <c r="A104" s="26">
        <v>45399.312499942127</v>
      </c>
      <c r="B104" s="2">
        <v>240.42</v>
      </c>
      <c r="C104" s="2">
        <v>239.74</v>
      </c>
      <c r="D104" s="2">
        <v>240.9</v>
      </c>
      <c r="E104" s="2">
        <v>23.52</v>
      </c>
      <c r="F104" s="2">
        <v>354.5</v>
      </c>
      <c r="G104" s="2">
        <v>377</v>
      </c>
      <c r="H104" s="2">
        <v>334.5</v>
      </c>
      <c r="I104" s="2">
        <v>470.5</v>
      </c>
      <c r="J104" s="2">
        <v>503</v>
      </c>
      <c r="K104" s="2">
        <v>432</v>
      </c>
      <c r="L104" s="2">
        <v>81.650000000000006</v>
      </c>
      <c r="M104" s="2">
        <v>85.444999999999993</v>
      </c>
      <c r="N104" s="2">
        <v>76.935000000000002</v>
      </c>
      <c r="O104" s="2">
        <v>244.03</v>
      </c>
      <c r="P104" s="2">
        <v>24.38</v>
      </c>
      <c r="Q104" s="2">
        <v>29.324999999999999</v>
      </c>
      <c r="R104" s="2">
        <v>23.69</v>
      </c>
      <c r="S104" s="2">
        <v>77.394999999999996</v>
      </c>
      <c r="T104" s="2">
        <v>0.95812989999999998</v>
      </c>
      <c r="U104" s="2">
        <v>0.94555659999999997</v>
      </c>
      <c r="V104" s="2">
        <v>0.95568850000000005</v>
      </c>
      <c r="W104" s="2">
        <f t="shared" si="45"/>
        <v>0.953125</v>
      </c>
      <c r="X104" s="2"/>
      <c r="AK104" s="27"/>
    </row>
    <row r="105" spans="1:37" x14ac:dyDescent="0.25">
      <c r="A105" s="26">
        <v>45399.319444386572</v>
      </c>
      <c r="B105" s="2">
        <v>240.14</v>
      </c>
      <c r="C105" s="2">
        <v>239.6</v>
      </c>
      <c r="D105" s="2">
        <v>240.92</v>
      </c>
      <c r="E105" s="2">
        <v>23.51</v>
      </c>
      <c r="F105" s="2">
        <v>407.5</v>
      </c>
      <c r="G105" s="2">
        <v>398.5</v>
      </c>
      <c r="H105" s="2">
        <v>354</v>
      </c>
      <c r="I105" s="2">
        <v>499.5</v>
      </c>
      <c r="J105" s="2">
        <v>502.5</v>
      </c>
      <c r="K105" s="2">
        <v>450</v>
      </c>
      <c r="L105" s="2">
        <v>94.53</v>
      </c>
      <c r="M105" s="2">
        <v>90.39</v>
      </c>
      <c r="N105" s="2">
        <v>82.11</v>
      </c>
      <c r="O105" s="2">
        <v>267.02999999999997</v>
      </c>
      <c r="P105" s="2">
        <v>25.184999999999999</v>
      </c>
      <c r="Q105" s="2">
        <v>30.704999999999998</v>
      </c>
      <c r="R105" s="2">
        <v>23</v>
      </c>
      <c r="S105" s="2">
        <v>78.89</v>
      </c>
      <c r="T105" s="2">
        <v>0.96618649999999995</v>
      </c>
      <c r="U105" s="2">
        <v>0.94665529999999998</v>
      </c>
      <c r="V105" s="2">
        <v>0.96289060000000004</v>
      </c>
      <c r="W105" s="2">
        <f t="shared" si="45"/>
        <v>0.95857746666666666</v>
      </c>
      <c r="X105" s="2"/>
      <c r="AK105" s="27"/>
    </row>
    <row r="106" spans="1:37" x14ac:dyDescent="0.25">
      <c r="A106" s="26">
        <v>45399.326388831018</v>
      </c>
      <c r="B106" s="2">
        <v>240.12</v>
      </c>
      <c r="C106" s="2">
        <v>239.14</v>
      </c>
      <c r="D106" s="2">
        <v>240.3</v>
      </c>
      <c r="E106" s="2">
        <v>23.474</v>
      </c>
      <c r="F106" s="2">
        <v>383</v>
      </c>
      <c r="G106" s="2">
        <v>414</v>
      </c>
      <c r="H106" s="2">
        <v>387</v>
      </c>
      <c r="I106" s="2">
        <v>459</v>
      </c>
      <c r="J106" s="2">
        <v>492</v>
      </c>
      <c r="K106" s="2">
        <v>471.5</v>
      </c>
      <c r="L106" s="2">
        <v>88.78</v>
      </c>
      <c r="M106" s="2">
        <v>93.84</v>
      </c>
      <c r="N106" s="2">
        <v>89.47</v>
      </c>
      <c r="O106" s="2">
        <v>272.08999999999997</v>
      </c>
      <c r="P106" s="2">
        <v>23.574999999999999</v>
      </c>
      <c r="Q106" s="2">
        <v>31.51</v>
      </c>
      <c r="R106" s="2">
        <v>24.954999999999998</v>
      </c>
      <c r="S106" s="2">
        <v>80.040000000000006</v>
      </c>
      <c r="T106" s="2">
        <v>0.96649169999999995</v>
      </c>
      <c r="U106" s="2">
        <v>0.94799800000000001</v>
      </c>
      <c r="V106" s="2">
        <v>0.96319580000000005</v>
      </c>
      <c r="W106" s="2">
        <f t="shared" si="45"/>
        <v>0.95922850000000004</v>
      </c>
      <c r="X106" s="2"/>
      <c r="AK106" s="27"/>
    </row>
    <row r="107" spans="1:37" x14ac:dyDescent="0.25">
      <c r="A107" s="26">
        <v>45399.333333275463</v>
      </c>
      <c r="B107" s="2">
        <v>240.1</v>
      </c>
      <c r="C107" s="2">
        <v>239.26</v>
      </c>
      <c r="D107" s="2">
        <v>240.5</v>
      </c>
      <c r="E107" s="2">
        <v>23.481999999999999</v>
      </c>
      <c r="F107" s="2">
        <v>359</v>
      </c>
      <c r="G107" s="2">
        <v>389.5</v>
      </c>
      <c r="H107" s="2">
        <v>348.5</v>
      </c>
      <c r="I107" s="2">
        <v>481.5</v>
      </c>
      <c r="J107" s="2">
        <v>507.5</v>
      </c>
      <c r="K107" s="2">
        <v>464.5</v>
      </c>
      <c r="L107" s="2">
        <v>82.454999999999998</v>
      </c>
      <c r="M107" s="2">
        <v>87.86</v>
      </c>
      <c r="N107" s="2">
        <v>79.81</v>
      </c>
      <c r="O107" s="2">
        <v>250.125</v>
      </c>
      <c r="P107" s="2">
        <v>25.07</v>
      </c>
      <c r="Q107" s="2">
        <v>30.82</v>
      </c>
      <c r="R107" s="2">
        <v>25.53</v>
      </c>
      <c r="S107" s="2">
        <v>81.42</v>
      </c>
      <c r="T107" s="2">
        <v>0.95660400000000001</v>
      </c>
      <c r="U107" s="2">
        <v>0.94348140000000003</v>
      </c>
      <c r="V107" s="2">
        <v>0.95227050000000002</v>
      </c>
      <c r="W107" s="2">
        <f t="shared" si="45"/>
        <v>0.95078530000000006</v>
      </c>
      <c r="X107" s="2"/>
      <c r="AK107" s="27"/>
    </row>
    <row r="108" spans="1:37" x14ac:dyDescent="0.25">
      <c r="A108" s="26">
        <v>45399.340277719908</v>
      </c>
      <c r="B108" s="2">
        <v>240.52</v>
      </c>
      <c r="C108" s="2">
        <v>239.3</v>
      </c>
      <c r="D108" s="2">
        <v>240.8</v>
      </c>
      <c r="E108" s="2">
        <v>23.501999999999999</v>
      </c>
      <c r="F108" s="2">
        <v>297.5</v>
      </c>
      <c r="G108" s="2">
        <v>363.5</v>
      </c>
      <c r="H108" s="2">
        <v>292.5</v>
      </c>
      <c r="I108" s="2">
        <v>360</v>
      </c>
      <c r="J108" s="2">
        <v>438</v>
      </c>
      <c r="K108" s="2">
        <v>361.5</v>
      </c>
      <c r="L108" s="2">
        <v>68.194999999999993</v>
      </c>
      <c r="M108" s="2">
        <v>81.42</v>
      </c>
      <c r="N108" s="2">
        <v>66.584999999999994</v>
      </c>
      <c r="O108" s="2">
        <v>216.2</v>
      </c>
      <c r="P108" s="2">
        <v>21.274999999999999</v>
      </c>
      <c r="Q108" s="2">
        <v>30.59</v>
      </c>
      <c r="R108" s="2">
        <v>22.655000000000001</v>
      </c>
      <c r="S108" s="2">
        <v>74.52</v>
      </c>
      <c r="T108" s="2">
        <v>0.95452879999999996</v>
      </c>
      <c r="U108" s="2">
        <v>0.93615720000000002</v>
      </c>
      <c r="V108" s="2">
        <v>0.94689939999999995</v>
      </c>
      <c r="W108" s="2">
        <f t="shared" si="45"/>
        <v>0.94586179999999997</v>
      </c>
      <c r="X108" s="2"/>
      <c r="AK108" s="27"/>
    </row>
    <row r="109" spans="1:37" x14ac:dyDescent="0.25">
      <c r="A109" s="26">
        <v>45399.347222164353</v>
      </c>
      <c r="B109" s="2">
        <v>240.32</v>
      </c>
      <c r="C109" s="2">
        <v>239.44</v>
      </c>
      <c r="D109" s="2">
        <v>240.84</v>
      </c>
      <c r="E109" s="2">
        <v>23.501999999999999</v>
      </c>
      <c r="F109" s="2">
        <v>314</v>
      </c>
      <c r="G109" s="2">
        <v>354</v>
      </c>
      <c r="H109" s="2">
        <v>285</v>
      </c>
      <c r="I109" s="2">
        <v>399.5</v>
      </c>
      <c r="J109" s="2">
        <v>430</v>
      </c>
      <c r="K109" s="2">
        <v>345</v>
      </c>
      <c r="L109" s="2">
        <v>71.989999999999995</v>
      </c>
      <c r="M109" s="2">
        <v>79.004999999999995</v>
      </c>
      <c r="N109" s="2">
        <v>64.515000000000001</v>
      </c>
      <c r="O109" s="2">
        <v>215.51</v>
      </c>
      <c r="P109" s="2">
        <v>22.31</v>
      </c>
      <c r="Q109" s="2">
        <v>30.704999999999998</v>
      </c>
      <c r="R109" s="2">
        <v>23.114999999999998</v>
      </c>
      <c r="S109" s="2">
        <v>76.13</v>
      </c>
      <c r="T109" s="2">
        <v>0.95501709999999995</v>
      </c>
      <c r="U109" s="2">
        <v>0.93212890000000004</v>
      </c>
      <c r="V109" s="2">
        <v>0.94134519999999999</v>
      </c>
      <c r="W109" s="2">
        <f t="shared" si="45"/>
        <v>0.94283040000000007</v>
      </c>
      <c r="X109" s="2"/>
      <c r="AK109" s="27"/>
    </row>
    <row r="110" spans="1:37" x14ac:dyDescent="0.25">
      <c r="A110" s="26">
        <v>45399.354166608799</v>
      </c>
      <c r="B110" s="2">
        <v>240.36</v>
      </c>
      <c r="C110" s="2">
        <v>239.46</v>
      </c>
      <c r="D110" s="2">
        <v>240.7</v>
      </c>
      <c r="E110" s="2">
        <v>23.5</v>
      </c>
      <c r="F110" s="2">
        <v>318</v>
      </c>
      <c r="G110" s="2">
        <v>361.5</v>
      </c>
      <c r="H110" s="2">
        <v>310</v>
      </c>
      <c r="I110" s="2">
        <v>379</v>
      </c>
      <c r="J110" s="2">
        <v>429</v>
      </c>
      <c r="K110" s="2">
        <v>369.5</v>
      </c>
      <c r="L110" s="2">
        <v>73.14</v>
      </c>
      <c r="M110" s="2">
        <v>80.959999999999994</v>
      </c>
      <c r="N110" s="2">
        <v>70.724999999999994</v>
      </c>
      <c r="O110" s="2">
        <v>224.82499999999999</v>
      </c>
      <c r="P110" s="2">
        <v>21.85</v>
      </c>
      <c r="Q110" s="2">
        <v>30.36</v>
      </c>
      <c r="R110" s="2">
        <v>23.574999999999999</v>
      </c>
      <c r="S110" s="2">
        <v>75.784999999999997</v>
      </c>
      <c r="T110" s="2">
        <v>0.95819089999999996</v>
      </c>
      <c r="U110" s="2">
        <v>0.93615720000000002</v>
      </c>
      <c r="V110" s="2">
        <v>0.94873050000000003</v>
      </c>
      <c r="W110" s="2">
        <f t="shared" si="45"/>
        <v>0.94769286666666674</v>
      </c>
      <c r="X110" s="2"/>
      <c r="AK110" s="27"/>
    </row>
    <row r="111" spans="1:37" x14ac:dyDescent="0.25">
      <c r="A111" s="26">
        <v>45399.361111053244</v>
      </c>
      <c r="B111" s="2">
        <v>240.26</v>
      </c>
      <c r="C111" s="2">
        <v>239.68</v>
      </c>
      <c r="D111" s="2">
        <v>240.72</v>
      </c>
      <c r="E111" s="2">
        <v>23.504000000000001</v>
      </c>
      <c r="F111" s="2">
        <v>314</v>
      </c>
      <c r="G111" s="2">
        <v>338.5</v>
      </c>
      <c r="H111" s="2">
        <v>307.5</v>
      </c>
      <c r="I111" s="2">
        <v>453.5</v>
      </c>
      <c r="J111" s="2">
        <v>458.5</v>
      </c>
      <c r="K111" s="2">
        <v>426.5</v>
      </c>
      <c r="L111" s="2">
        <v>71.415000000000006</v>
      </c>
      <c r="M111" s="2">
        <v>76.015000000000001</v>
      </c>
      <c r="N111" s="2">
        <v>70.265000000000001</v>
      </c>
      <c r="O111" s="2">
        <v>217.69499999999999</v>
      </c>
      <c r="P111" s="2">
        <v>24.15</v>
      </c>
      <c r="Q111" s="2">
        <v>28.06</v>
      </c>
      <c r="R111" s="2">
        <v>23.23</v>
      </c>
      <c r="S111" s="2">
        <v>75.44</v>
      </c>
      <c r="T111" s="2">
        <v>0.94702149999999996</v>
      </c>
      <c r="U111" s="2">
        <v>0.9382935</v>
      </c>
      <c r="V111" s="2">
        <v>0.9494629</v>
      </c>
      <c r="W111" s="2">
        <f t="shared" si="45"/>
        <v>0.94492596666666662</v>
      </c>
      <c r="X111" s="2"/>
      <c r="AK111" s="27"/>
    </row>
    <row r="112" spans="1:37" x14ac:dyDescent="0.25">
      <c r="A112" s="26">
        <v>45399.368055497682</v>
      </c>
      <c r="B112" s="2">
        <v>240.12</v>
      </c>
      <c r="C112" s="2">
        <v>239.5</v>
      </c>
      <c r="D112" s="2">
        <v>240.4</v>
      </c>
      <c r="E112" s="2">
        <v>23.484000000000002</v>
      </c>
      <c r="F112" s="2">
        <v>324</v>
      </c>
      <c r="G112" s="2">
        <v>349</v>
      </c>
      <c r="H112" s="2">
        <v>309.5</v>
      </c>
      <c r="I112" s="2">
        <v>425.5</v>
      </c>
      <c r="J112" s="2">
        <v>438.5</v>
      </c>
      <c r="K112" s="2">
        <v>424</v>
      </c>
      <c r="L112" s="2">
        <v>74.290000000000006</v>
      </c>
      <c r="M112" s="2">
        <v>78.545000000000002</v>
      </c>
      <c r="N112" s="2">
        <v>70.034999999999997</v>
      </c>
      <c r="O112" s="2">
        <v>222.87</v>
      </c>
      <c r="P112" s="2">
        <v>22.77</v>
      </c>
      <c r="Q112" s="2">
        <v>28.405000000000001</v>
      </c>
      <c r="R112" s="2">
        <v>24.725000000000001</v>
      </c>
      <c r="S112" s="2">
        <v>75.900000000000006</v>
      </c>
      <c r="T112" s="2">
        <v>0.95599369999999995</v>
      </c>
      <c r="U112" s="2">
        <v>0.94012450000000003</v>
      </c>
      <c r="V112" s="2">
        <v>0.94274899999999995</v>
      </c>
      <c r="W112" s="2">
        <f t="shared" si="45"/>
        <v>0.94628906666666668</v>
      </c>
      <c r="AK112" s="27"/>
    </row>
    <row r="113" spans="1:47" x14ac:dyDescent="0.25">
      <c r="A113" s="26">
        <v>45399.374999942127</v>
      </c>
      <c r="B113" s="2">
        <v>239.52</v>
      </c>
      <c r="C113" s="2">
        <v>239.02</v>
      </c>
      <c r="D113" s="2">
        <v>240.16</v>
      </c>
      <c r="E113" s="2">
        <v>23.446000000000002</v>
      </c>
      <c r="F113" s="2">
        <v>391</v>
      </c>
      <c r="G113" s="2">
        <v>399.5</v>
      </c>
      <c r="H113" s="2">
        <v>362.5</v>
      </c>
      <c r="I113" s="2">
        <v>464</v>
      </c>
      <c r="J113" s="2">
        <v>461.5</v>
      </c>
      <c r="K113" s="2">
        <v>457</v>
      </c>
      <c r="L113" s="2">
        <v>89.584999999999994</v>
      </c>
      <c r="M113" s="2">
        <v>90.16</v>
      </c>
      <c r="N113" s="2">
        <v>83.26</v>
      </c>
      <c r="O113" s="2">
        <v>263.005</v>
      </c>
      <c r="P113" s="2">
        <v>27.024999999999999</v>
      </c>
      <c r="Q113" s="2">
        <v>31.164999999999999</v>
      </c>
      <c r="R113" s="2">
        <v>25.414999999999999</v>
      </c>
      <c r="S113" s="2">
        <v>83.605000000000004</v>
      </c>
      <c r="T113" s="2">
        <v>0.9572754</v>
      </c>
      <c r="U113" s="2">
        <v>0.94519039999999999</v>
      </c>
      <c r="V113" s="2">
        <v>0.95635990000000004</v>
      </c>
      <c r="W113" s="2">
        <f t="shared" si="45"/>
        <v>0.9529418999999999</v>
      </c>
      <c r="AK113" s="27"/>
    </row>
    <row r="114" spans="1:47" x14ac:dyDescent="0.25">
      <c r="A114" s="26">
        <v>45399.381944386572</v>
      </c>
      <c r="B114" s="2">
        <v>239.8</v>
      </c>
      <c r="C114" s="2">
        <v>239</v>
      </c>
      <c r="D114" s="2">
        <v>240.18</v>
      </c>
      <c r="E114" s="2">
        <v>23.454000000000001</v>
      </c>
      <c r="F114" s="2">
        <v>387</v>
      </c>
      <c r="G114" s="2">
        <v>412</v>
      </c>
      <c r="H114" s="2">
        <v>379.5</v>
      </c>
      <c r="I114" s="2">
        <v>436.5</v>
      </c>
      <c r="J114" s="2">
        <v>466</v>
      </c>
      <c r="K114" s="2">
        <v>451</v>
      </c>
      <c r="L114" s="2">
        <v>89.7</v>
      </c>
      <c r="M114" s="2">
        <v>93.84</v>
      </c>
      <c r="N114" s="2">
        <v>88.32</v>
      </c>
      <c r="O114" s="2">
        <v>271.86</v>
      </c>
      <c r="P114" s="2">
        <v>23.574999999999999</v>
      </c>
      <c r="Q114" s="2">
        <v>29.555</v>
      </c>
      <c r="R114" s="2">
        <v>22.08</v>
      </c>
      <c r="S114" s="2">
        <v>75.209999999999994</v>
      </c>
      <c r="T114" s="2">
        <v>0.96710209999999996</v>
      </c>
      <c r="U114" s="2">
        <v>0.95379639999999999</v>
      </c>
      <c r="V114" s="2">
        <v>0.96997069999999996</v>
      </c>
      <c r="W114" s="2">
        <f t="shared" si="45"/>
        <v>0.96362306666666664</v>
      </c>
      <c r="AK114" s="27"/>
    </row>
    <row r="115" spans="1:47" x14ac:dyDescent="0.25">
      <c r="A115" s="26">
        <v>45399.388888831018</v>
      </c>
      <c r="B115" s="2">
        <v>239.7</v>
      </c>
      <c r="C115" s="2">
        <v>239.28</v>
      </c>
      <c r="D115" s="2">
        <v>240.38</v>
      </c>
      <c r="E115" s="2">
        <v>23.463999999999999</v>
      </c>
      <c r="F115" s="2">
        <v>370</v>
      </c>
      <c r="G115" s="2">
        <v>380</v>
      </c>
      <c r="H115" s="2">
        <v>332</v>
      </c>
      <c r="I115" s="2">
        <v>481.5</v>
      </c>
      <c r="J115" s="2">
        <v>477.5</v>
      </c>
      <c r="K115" s="2">
        <v>426</v>
      </c>
      <c r="L115" s="2">
        <v>85.33</v>
      </c>
      <c r="M115" s="2">
        <v>86.25</v>
      </c>
      <c r="N115" s="2">
        <v>76.59</v>
      </c>
      <c r="O115" s="2">
        <v>248.17</v>
      </c>
      <c r="P115" s="2">
        <v>23.92</v>
      </c>
      <c r="Q115" s="2">
        <v>28.405000000000001</v>
      </c>
      <c r="R115" s="2">
        <v>22.31</v>
      </c>
      <c r="S115" s="2">
        <v>74.635000000000005</v>
      </c>
      <c r="T115" s="2">
        <v>0.96270750000000005</v>
      </c>
      <c r="U115" s="2">
        <v>0.94970699999999997</v>
      </c>
      <c r="V115" s="2">
        <v>0.95996090000000001</v>
      </c>
      <c r="W115" s="2">
        <f t="shared" si="45"/>
        <v>0.95745846666666667</v>
      </c>
      <c r="AK115" s="27"/>
    </row>
    <row r="116" spans="1:47" x14ac:dyDescent="0.25">
      <c r="A116" s="28">
        <v>45399.395833275463</v>
      </c>
      <c r="B116" s="29">
        <v>239.82</v>
      </c>
      <c r="C116" s="29">
        <v>239.36</v>
      </c>
      <c r="D116" s="29">
        <v>240.44</v>
      </c>
      <c r="E116" s="29">
        <v>23.472000000000001</v>
      </c>
      <c r="F116" s="29">
        <v>369</v>
      </c>
      <c r="G116" s="29">
        <v>371</v>
      </c>
      <c r="H116" s="29">
        <v>346.5</v>
      </c>
      <c r="I116" s="29">
        <v>426.5</v>
      </c>
      <c r="J116" s="29">
        <v>431</v>
      </c>
      <c r="K116" s="29">
        <v>415.5</v>
      </c>
      <c r="L116" s="29">
        <v>85.215000000000003</v>
      </c>
      <c r="M116" s="29">
        <v>83.834999999999994</v>
      </c>
      <c r="N116" s="29">
        <v>80.040000000000006</v>
      </c>
      <c r="O116" s="29">
        <v>249.09</v>
      </c>
      <c r="P116" s="29">
        <v>23.574999999999999</v>
      </c>
      <c r="Q116" s="29">
        <v>29.21</v>
      </c>
      <c r="R116" s="29">
        <v>22.77</v>
      </c>
      <c r="S116" s="29">
        <v>75.555000000000007</v>
      </c>
      <c r="T116" s="29">
        <v>0.96356200000000003</v>
      </c>
      <c r="U116" s="29">
        <v>0.94427490000000003</v>
      </c>
      <c r="V116" s="29">
        <v>0.96166989999999997</v>
      </c>
      <c r="W116" s="29">
        <f t="shared" si="45"/>
        <v>0.9565022666666666</v>
      </c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0"/>
      <c r="AK116" s="31"/>
    </row>
    <row r="119" spans="1:47" x14ac:dyDescent="0.25">
      <c r="A119" s="70" t="s">
        <v>12</v>
      </c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70"/>
      <c r="AH119" s="70"/>
      <c r="AI119" s="70"/>
      <c r="AJ119" s="70"/>
      <c r="AK119" s="70"/>
      <c r="AL119" s="70"/>
      <c r="AM119" s="70"/>
      <c r="AN119" s="70"/>
      <c r="AO119" s="70"/>
      <c r="AP119" s="70"/>
      <c r="AQ119" s="70"/>
      <c r="AR119" s="70"/>
      <c r="AS119" s="70"/>
      <c r="AT119" s="70"/>
      <c r="AU119" s="70"/>
    </row>
    <row r="120" spans="1:47" x14ac:dyDescent="0.25">
      <c r="A120" s="32" t="s">
        <v>13</v>
      </c>
      <c r="AU120" s="27"/>
    </row>
    <row r="121" spans="1:47" x14ac:dyDescent="0.25">
      <c r="A121" s="33" t="s">
        <v>30</v>
      </c>
      <c r="B121" s="34">
        <v>-0.1</v>
      </c>
      <c r="C121" s="2">
        <f>B121+0.01</f>
        <v>-9.0000000000000011E-2</v>
      </c>
      <c r="D121" s="2">
        <f t="shared" ref="D121:AU121" si="46">C121+0.01</f>
        <v>-8.0000000000000016E-2</v>
      </c>
      <c r="E121" s="2">
        <f t="shared" si="46"/>
        <v>-7.0000000000000021E-2</v>
      </c>
      <c r="F121" s="2">
        <f t="shared" si="46"/>
        <v>-6.0000000000000019E-2</v>
      </c>
      <c r="G121" s="2">
        <f t="shared" si="46"/>
        <v>-5.0000000000000017E-2</v>
      </c>
      <c r="H121" s="2">
        <f t="shared" si="46"/>
        <v>-4.0000000000000015E-2</v>
      </c>
      <c r="I121" s="2">
        <f t="shared" si="46"/>
        <v>-3.0000000000000013E-2</v>
      </c>
      <c r="J121" s="2">
        <f t="shared" si="46"/>
        <v>-2.0000000000000011E-2</v>
      </c>
      <c r="K121" s="2">
        <f t="shared" si="46"/>
        <v>-1.0000000000000011E-2</v>
      </c>
      <c r="L121" s="2">
        <f t="shared" si="46"/>
        <v>0</v>
      </c>
      <c r="M121" s="2">
        <f t="shared" si="46"/>
        <v>0.01</v>
      </c>
      <c r="N121" s="2">
        <f t="shared" si="46"/>
        <v>0.02</v>
      </c>
      <c r="O121" s="2">
        <f t="shared" si="46"/>
        <v>0.03</v>
      </c>
      <c r="P121" s="2">
        <f t="shared" si="46"/>
        <v>0.04</v>
      </c>
      <c r="Q121" s="2">
        <f t="shared" si="46"/>
        <v>0.05</v>
      </c>
      <c r="R121" s="2">
        <f t="shared" si="46"/>
        <v>6.0000000000000005E-2</v>
      </c>
      <c r="S121" s="2">
        <f t="shared" si="46"/>
        <v>7.0000000000000007E-2</v>
      </c>
      <c r="T121" s="2">
        <f t="shared" si="46"/>
        <v>0.08</v>
      </c>
      <c r="U121" s="2">
        <f t="shared" si="46"/>
        <v>0.09</v>
      </c>
      <c r="V121" s="2">
        <f t="shared" si="46"/>
        <v>9.9999999999999992E-2</v>
      </c>
      <c r="W121" s="2">
        <f t="shared" si="46"/>
        <v>0.10999999999999999</v>
      </c>
      <c r="X121" s="2">
        <f t="shared" si="46"/>
        <v>0.11999999999999998</v>
      </c>
      <c r="Y121" s="2">
        <f t="shared" si="46"/>
        <v>0.12999999999999998</v>
      </c>
      <c r="Z121" s="2">
        <f t="shared" si="46"/>
        <v>0.13999999999999999</v>
      </c>
      <c r="AA121" s="2">
        <f t="shared" si="46"/>
        <v>0.15</v>
      </c>
      <c r="AB121" s="2">
        <f t="shared" si="46"/>
        <v>0.16</v>
      </c>
      <c r="AC121" s="2">
        <f t="shared" si="46"/>
        <v>0.17</v>
      </c>
      <c r="AD121" s="2">
        <f t="shared" si="46"/>
        <v>0.18000000000000002</v>
      </c>
      <c r="AE121" s="2">
        <f t="shared" si="46"/>
        <v>0.19000000000000003</v>
      </c>
      <c r="AF121" s="2">
        <f t="shared" si="46"/>
        <v>0.20000000000000004</v>
      </c>
      <c r="AG121" s="2">
        <f t="shared" si="46"/>
        <v>0.21000000000000005</v>
      </c>
      <c r="AH121" s="2">
        <f t="shared" si="46"/>
        <v>0.22000000000000006</v>
      </c>
      <c r="AI121" s="2">
        <f t="shared" si="46"/>
        <v>0.23000000000000007</v>
      </c>
      <c r="AJ121" s="2">
        <f t="shared" si="46"/>
        <v>0.24000000000000007</v>
      </c>
      <c r="AK121" s="2">
        <f t="shared" si="46"/>
        <v>0.25000000000000006</v>
      </c>
      <c r="AL121" s="2">
        <f t="shared" si="46"/>
        <v>0.26000000000000006</v>
      </c>
      <c r="AM121" s="2">
        <f t="shared" si="46"/>
        <v>0.27000000000000007</v>
      </c>
      <c r="AN121" s="2">
        <f t="shared" si="46"/>
        <v>0.28000000000000008</v>
      </c>
      <c r="AO121" s="2">
        <f t="shared" si="46"/>
        <v>0.29000000000000009</v>
      </c>
      <c r="AP121" s="2">
        <f t="shared" si="46"/>
        <v>0.3000000000000001</v>
      </c>
      <c r="AQ121" s="2">
        <f t="shared" si="46"/>
        <v>0.31000000000000011</v>
      </c>
      <c r="AR121" s="2">
        <f t="shared" si="46"/>
        <v>0.32000000000000012</v>
      </c>
      <c r="AS121" s="2">
        <f t="shared" si="46"/>
        <v>0.33000000000000013</v>
      </c>
      <c r="AT121" s="2">
        <f t="shared" si="46"/>
        <v>0.34000000000000014</v>
      </c>
      <c r="AU121" s="35">
        <f t="shared" si="46"/>
        <v>0.35000000000000014</v>
      </c>
    </row>
    <row r="122" spans="1:47" x14ac:dyDescent="0.25">
      <c r="A122" s="33" t="s">
        <v>178</v>
      </c>
      <c r="B122" s="1">
        <v>235</v>
      </c>
      <c r="C122" s="1">
        <v>235</v>
      </c>
      <c r="D122" s="1">
        <v>235</v>
      </c>
      <c r="E122" s="1">
        <v>235</v>
      </c>
      <c r="F122" s="1">
        <v>235</v>
      </c>
      <c r="G122" s="1">
        <v>235</v>
      </c>
      <c r="H122" s="1">
        <v>235</v>
      </c>
      <c r="I122" s="1">
        <v>235</v>
      </c>
      <c r="J122" s="1">
        <v>235</v>
      </c>
      <c r="K122" s="1">
        <v>235</v>
      </c>
      <c r="L122" s="1">
        <v>231</v>
      </c>
      <c r="M122" s="1">
        <v>231</v>
      </c>
      <c r="N122" s="1">
        <v>231</v>
      </c>
      <c r="O122" s="1">
        <v>231</v>
      </c>
      <c r="P122" s="1">
        <v>231</v>
      </c>
      <c r="Q122" s="1">
        <v>231</v>
      </c>
      <c r="R122" s="1">
        <v>231</v>
      </c>
      <c r="S122" s="1">
        <v>231</v>
      </c>
      <c r="T122" s="1">
        <v>231</v>
      </c>
      <c r="U122" s="1">
        <v>231</v>
      </c>
      <c r="V122" s="1">
        <v>231</v>
      </c>
      <c r="W122" s="1">
        <v>231</v>
      </c>
      <c r="X122" s="1">
        <v>231</v>
      </c>
      <c r="Y122" s="1">
        <v>231</v>
      </c>
      <c r="Z122" s="1">
        <v>231</v>
      </c>
      <c r="AA122" s="1">
        <v>231</v>
      </c>
      <c r="AB122" s="1">
        <v>231</v>
      </c>
      <c r="AC122" s="1">
        <v>231</v>
      </c>
      <c r="AD122" s="1">
        <v>231</v>
      </c>
      <c r="AE122" s="1">
        <v>231</v>
      </c>
      <c r="AF122" s="1">
        <v>231</v>
      </c>
      <c r="AG122" s="1">
        <v>231</v>
      </c>
      <c r="AH122" s="1">
        <v>231</v>
      </c>
      <c r="AI122" s="1">
        <v>231</v>
      </c>
      <c r="AJ122" s="1">
        <v>231</v>
      </c>
      <c r="AK122" s="1">
        <v>231</v>
      </c>
      <c r="AL122" s="1">
        <v>231</v>
      </c>
      <c r="AM122" s="1">
        <v>231</v>
      </c>
      <c r="AN122" s="1">
        <v>231</v>
      </c>
      <c r="AO122" s="1">
        <v>231</v>
      </c>
      <c r="AP122" s="1">
        <v>231</v>
      </c>
      <c r="AQ122" s="1">
        <v>231</v>
      </c>
      <c r="AR122" s="1">
        <v>231</v>
      </c>
      <c r="AS122" s="1">
        <v>231</v>
      </c>
      <c r="AT122" s="1">
        <v>231</v>
      </c>
      <c r="AU122" s="27">
        <v>231</v>
      </c>
    </row>
    <row r="123" spans="1:47" x14ac:dyDescent="0.25">
      <c r="A123" s="33" t="s">
        <v>179</v>
      </c>
      <c r="B123" s="1">
        <v>237</v>
      </c>
      <c r="C123" s="1">
        <v>237</v>
      </c>
      <c r="D123" s="1">
        <v>237</v>
      </c>
      <c r="E123" s="1">
        <v>237</v>
      </c>
      <c r="F123" s="1">
        <v>237</v>
      </c>
      <c r="G123" s="1">
        <v>237</v>
      </c>
      <c r="H123" s="1">
        <v>237</v>
      </c>
      <c r="I123" s="1">
        <v>237</v>
      </c>
      <c r="J123" s="1">
        <v>237</v>
      </c>
      <c r="K123" s="1">
        <v>237</v>
      </c>
      <c r="L123" s="1">
        <v>232</v>
      </c>
      <c r="M123" s="1">
        <v>232</v>
      </c>
      <c r="N123" s="1">
        <v>232</v>
      </c>
      <c r="O123" s="1">
        <v>232</v>
      </c>
      <c r="P123" s="1">
        <v>232</v>
      </c>
      <c r="Q123" s="1">
        <v>232</v>
      </c>
      <c r="R123" s="1">
        <v>232</v>
      </c>
      <c r="S123" s="1">
        <v>232</v>
      </c>
      <c r="T123" s="1">
        <v>232</v>
      </c>
      <c r="U123" s="1">
        <v>232</v>
      </c>
      <c r="V123" s="1">
        <v>232</v>
      </c>
      <c r="W123" s="1">
        <v>232</v>
      </c>
      <c r="X123" s="1">
        <v>232</v>
      </c>
      <c r="Y123" s="1">
        <v>232</v>
      </c>
      <c r="Z123" s="1">
        <v>232</v>
      </c>
      <c r="AA123" s="1">
        <v>232</v>
      </c>
      <c r="AB123" s="1">
        <v>232</v>
      </c>
      <c r="AC123" s="1">
        <v>232</v>
      </c>
      <c r="AD123" s="1">
        <v>232</v>
      </c>
      <c r="AE123" s="1">
        <v>232</v>
      </c>
      <c r="AF123" s="1">
        <v>232</v>
      </c>
      <c r="AG123" s="1">
        <v>232</v>
      </c>
      <c r="AH123" s="1">
        <v>232</v>
      </c>
      <c r="AI123" s="1">
        <v>232</v>
      </c>
      <c r="AJ123" s="1">
        <v>232</v>
      </c>
      <c r="AK123" s="1">
        <v>232</v>
      </c>
      <c r="AL123" s="1">
        <v>232</v>
      </c>
      <c r="AM123" s="1">
        <v>232</v>
      </c>
      <c r="AN123" s="1">
        <v>232</v>
      </c>
      <c r="AO123" s="1">
        <v>232</v>
      </c>
      <c r="AP123" s="1">
        <v>232</v>
      </c>
      <c r="AQ123" s="1">
        <v>232</v>
      </c>
      <c r="AR123" s="1">
        <v>232</v>
      </c>
      <c r="AS123" s="1">
        <v>232</v>
      </c>
      <c r="AT123" s="1">
        <v>232</v>
      </c>
      <c r="AU123" s="27">
        <v>232</v>
      </c>
    </row>
    <row r="124" spans="1:47" x14ac:dyDescent="0.25">
      <c r="A124" s="33" t="s">
        <v>180</v>
      </c>
      <c r="B124" s="1">
        <v>240</v>
      </c>
      <c r="C124" s="1">
        <v>240</v>
      </c>
      <c r="D124" s="1">
        <v>240</v>
      </c>
      <c r="E124" s="1">
        <v>240</v>
      </c>
      <c r="F124" s="1">
        <v>240</v>
      </c>
      <c r="G124" s="1">
        <v>240</v>
      </c>
      <c r="H124" s="1">
        <v>240</v>
      </c>
      <c r="I124" s="1">
        <v>240</v>
      </c>
      <c r="J124" s="1">
        <v>240</v>
      </c>
      <c r="K124" s="1">
        <v>240</v>
      </c>
      <c r="L124" s="1">
        <v>240</v>
      </c>
      <c r="M124" s="1">
        <v>240</v>
      </c>
      <c r="N124" s="1">
        <v>240</v>
      </c>
      <c r="O124" s="1">
        <v>240</v>
      </c>
      <c r="P124" s="1">
        <v>240</v>
      </c>
      <c r="Q124" s="1">
        <v>240</v>
      </c>
      <c r="R124" s="1">
        <v>240</v>
      </c>
      <c r="S124" s="1">
        <v>240</v>
      </c>
      <c r="T124" s="1">
        <v>240</v>
      </c>
      <c r="U124" s="1">
        <v>240</v>
      </c>
      <c r="V124" s="1">
        <v>240</v>
      </c>
      <c r="W124" s="1">
        <v>240</v>
      </c>
      <c r="X124" s="1">
        <v>240</v>
      </c>
      <c r="Y124" s="1">
        <v>240</v>
      </c>
      <c r="Z124" s="1">
        <v>240</v>
      </c>
      <c r="AA124" s="1">
        <v>240</v>
      </c>
      <c r="AB124" s="1">
        <v>240</v>
      </c>
      <c r="AC124" s="1">
        <v>240</v>
      </c>
      <c r="AD124" s="1">
        <v>240</v>
      </c>
      <c r="AE124" s="1">
        <v>240</v>
      </c>
      <c r="AF124" s="1">
        <v>240</v>
      </c>
      <c r="AG124" s="1">
        <v>240</v>
      </c>
      <c r="AH124" s="1">
        <v>240</v>
      </c>
      <c r="AI124" s="1">
        <v>240</v>
      </c>
      <c r="AJ124" s="1">
        <v>240</v>
      </c>
      <c r="AK124" s="1">
        <v>240</v>
      </c>
      <c r="AL124" s="1">
        <v>240</v>
      </c>
      <c r="AM124" s="1">
        <v>240</v>
      </c>
      <c r="AN124" s="1">
        <v>240</v>
      </c>
      <c r="AO124" s="1">
        <v>240</v>
      </c>
      <c r="AP124" s="1">
        <v>240</v>
      </c>
      <c r="AQ124" s="1">
        <v>240</v>
      </c>
      <c r="AR124" s="1">
        <v>240</v>
      </c>
      <c r="AS124" s="1">
        <v>240</v>
      </c>
      <c r="AT124" s="1">
        <v>240</v>
      </c>
      <c r="AU124" s="27">
        <v>240</v>
      </c>
    </row>
    <row r="125" spans="1:47" x14ac:dyDescent="0.25">
      <c r="A125" s="33" t="s">
        <v>181</v>
      </c>
      <c r="B125" s="1">
        <v>58</v>
      </c>
      <c r="C125" s="1">
        <v>58</v>
      </c>
      <c r="D125" s="1">
        <v>58</v>
      </c>
      <c r="E125" s="1">
        <v>58</v>
      </c>
      <c r="F125" s="1">
        <v>58</v>
      </c>
      <c r="G125" s="1">
        <v>58</v>
      </c>
      <c r="H125" s="1">
        <v>58</v>
      </c>
      <c r="I125" s="1">
        <v>58</v>
      </c>
      <c r="J125" s="1">
        <v>58</v>
      </c>
      <c r="K125" s="1">
        <v>58</v>
      </c>
      <c r="L125" s="1">
        <v>58</v>
      </c>
      <c r="M125" s="1">
        <v>58</v>
      </c>
      <c r="N125" s="1">
        <v>58</v>
      </c>
      <c r="O125" s="1">
        <v>58</v>
      </c>
      <c r="P125" s="1">
        <v>58</v>
      </c>
      <c r="Q125" s="1">
        <v>58</v>
      </c>
      <c r="R125" s="1">
        <v>58</v>
      </c>
      <c r="S125" s="1">
        <v>58</v>
      </c>
      <c r="T125" s="1">
        <v>58</v>
      </c>
      <c r="U125" s="1">
        <v>58</v>
      </c>
      <c r="V125" s="1">
        <v>58</v>
      </c>
      <c r="W125" s="1">
        <v>58</v>
      </c>
      <c r="X125" s="1">
        <v>58</v>
      </c>
      <c r="Y125" s="1">
        <v>58</v>
      </c>
      <c r="Z125" s="1">
        <v>58</v>
      </c>
      <c r="AA125" s="1">
        <v>58</v>
      </c>
      <c r="AB125" s="1">
        <v>58</v>
      </c>
      <c r="AC125" s="1">
        <v>58</v>
      </c>
      <c r="AD125" s="1">
        <v>58</v>
      </c>
      <c r="AE125" s="1">
        <v>58</v>
      </c>
      <c r="AF125" s="1">
        <v>58</v>
      </c>
      <c r="AG125" s="1">
        <v>58</v>
      </c>
      <c r="AH125" s="1">
        <v>58</v>
      </c>
      <c r="AI125" s="1">
        <v>58</v>
      </c>
      <c r="AJ125" s="1">
        <v>58</v>
      </c>
      <c r="AK125" s="1">
        <v>58</v>
      </c>
      <c r="AL125" s="1">
        <v>58</v>
      </c>
      <c r="AM125" s="1">
        <v>58</v>
      </c>
      <c r="AN125" s="1">
        <v>58</v>
      </c>
      <c r="AO125" s="1">
        <v>58</v>
      </c>
      <c r="AP125" s="1">
        <v>58</v>
      </c>
      <c r="AQ125" s="1">
        <v>58</v>
      </c>
      <c r="AR125" s="1">
        <v>58</v>
      </c>
      <c r="AS125" s="1">
        <v>58</v>
      </c>
      <c r="AT125" s="1">
        <v>58</v>
      </c>
      <c r="AU125" s="27">
        <v>58</v>
      </c>
    </row>
    <row r="126" spans="1:47" x14ac:dyDescent="0.25">
      <c r="A126" s="33" t="s">
        <v>182</v>
      </c>
      <c r="B126" s="1">
        <v>42</v>
      </c>
      <c r="C126" s="1">
        <v>42</v>
      </c>
      <c r="D126" s="1">
        <v>42</v>
      </c>
      <c r="E126" s="1">
        <v>42</v>
      </c>
      <c r="F126" s="1">
        <v>42</v>
      </c>
      <c r="G126" s="1">
        <v>42</v>
      </c>
      <c r="H126" s="1">
        <v>42</v>
      </c>
      <c r="I126" s="1">
        <v>42</v>
      </c>
      <c r="J126" s="1">
        <v>42</v>
      </c>
      <c r="K126" s="1">
        <v>42</v>
      </c>
      <c r="L126" s="1">
        <v>42</v>
      </c>
      <c r="M126" s="1">
        <v>42</v>
      </c>
      <c r="N126" s="1">
        <v>42</v>
      </c>
      <c r="O126" s="1">
        <v>42</v>
      </c>
      <c r="P126" s="1">
        <v>42</v>
      </c>
      <c r="Q126" s="1">
        <v>42</v>
      </c>
      <c r="R126" s="1">
        <v>42</v>
      </c>
      <c r="S126" s="1">
        <v>42</v>
      </c>
      <c r="T126" s="1">
        <v>42</v>
      </c>
      <c r="U126" s="1">
        <v>42</v>
      </c>
      <c r="V126" s="1">
        <v>42</v>
      </c>
      <c r="W126" s="1">
        <v>42</v>
      </c>
      <c r="X126" s="1">
        <v>42</v>
      </c>
      <c r="Y126" s="1">
        <v>42</v>
      </c>
      <c r="Z126" s="1">
        <v>42</v>
      </c>
      <c r="AA126" s="1">
        <v>42</v>
      </c>
      <c r="AB126" s="1">
        <v>42</v>
      </c>
      <c r="AC126" s="1">
        <v>42</v>
      </c>
      <c r="AD126" s="1">
        <v>42</v>
      </c>
      <c r="AE126" s="1">
        <v>42</v>
      </c>
      <c r="AF126" s="1">
        <v>42</v>
      </c>
      <c r="AG126" s="1">
        <v>42</v>
      </c>
      <c r="AH126" s="1">
        <v>42</v>
      </c>
      <c r="AI126" s="1">
        <v>42</v>
      </c>
      <c r="AJ126" s="1">
        <v>42</v>
      </c>
      <c r="AK126" s="1">
        <v>42</v>
      </c>
      <c r="AL126" s="1">
        <v>42</v>
      </c>
      <c r="AM126" s="1">
        <v>42</v>
      </c>
      <c r="AN126" s="1">
        <v>42</v>
      </c>
      <c r="AO126" s="1">
        <v>42</v>
      </c>
      <c r="AP126" s="1">
        <v>42</v>
      </c>
      <c r="AQ126" s="1">
        <v>42</v>
      </c>
      <c r="AR126" s="1">
        <v>42</v>
      </c>
      <c r="AS126" s="1">
        <v>42</v>
      </c>
      <c r="AT126" s="1">
        <v>42</v>
      </c>
      <c r="AU126" s="27">
        <v>42</v>
      </c>
    </row>
    <row r="127" spans="1:47" x14ac:dyDescent="0.25">
      <c r="A127" s="36" t="s">
        <v>183</v>
      </c>
      <c r="B127" s="30">
        <v>63</v>
      </c>
      <c r="C127" s="30">
        <v>63</v>
      </c>
      <c r="D127" s="30">
        <v>63</v>
      </c>
      <c r="E127" s="30">
        <v>63</v>
      </c>
      <c r="F127" s="30">
        <v>63</v>
      </c>
      <c r="G127" s="30">
        <v>63</v>
      </c>
      <c r="H127" s="30">
        <v>63</v>
      </c>
      <c r="I127" s="30">
        <v>63</v>
      </c>
      <c r="J127" s="30">
        <v>63</v>
      </c>
      <c r="K127" s="30">
        <v>63</v>
      </c>
      <c r="L127" s="30">
        <v>63</v>
      </c>
      <c r="M127" s="30">
        <v>63</v>
      </c>
      <c r="N127" s="30">
        <v>63</v>
      </c>
      <c r="O127" s="30">
        <v>63</v>
      </c>
      <c r="P127" s="30">
        <v>63</v>
      </c>
      <c r="Q127" s="30">
        <v>63</v>
      </c>
      <c r="R127" s="30">
        <v>63</v>
      </c>
      <c r="S127" s="30">
        <v>63</v>
      </c>
      <c r="T127" s="30">
        <v>63</v>
      </c>
      <c r="U127" s="30">
        <v>63</v>
      </c>
      <c r="V127" s="30">
        <v>63</v>
      </c>
      <c r="W127" s="30">
        <v>63</v>
      </c>
      <c r="X127" s="30">
        <v>63</v>
      </c>
      <c r="Y127" s="30">
        <v>63</v>
      </c>
      <c r="Z127" s="30">
        <v>63</v>
      </c>
      <c r="AA127" s="30">
        <v>63</v>
      </c>
      <c r="AB127" s="30">
        <v>63</v>
      </c>
      <c r="AC127" s="30">
        <v>63</v>
      </c>
      <c r="AD127" s="30">
        <v>63</v>
      </c>
      <c r="AE127" s="30">
        <v>63</v>
      </c>
      <c r="AF127" s="30">
        <v>63</v>
      </c>
      <c r="AG127" s="30">
        <v>63</v>
      </c>
      <c r="AH127" s="30">
        <v>63</v>
      </c>
      <c r="AI127" s="30">
        <v>63</v>
      </c>
      <c r="AJ127" s="30">
        <v>63</v>
      </c>
      <c r="AK127" s="30">
        <v>63</v>
      </c>
      <c r="AL127" s="30">
        <v>63</v>
      </c>
      <c r="AM127" s="30">
        <v>63</v>
      </c>
      <c r="AN127" s="30">
        <v>63</v>
      </c>
      <c r="AO127" s="30">
        <v>63</v>
      </c>
      <c r="AP127" s="30">
        <v>63</v>
      </c>
      <c r="AQ127" s="30">
        <v>63</v>
      </c>
      <c r="AR127" s="30">
        <v>63</v>
      </c>
      <c r="AS127" s="30">
        <v>63</v>
      </c>
      <c r="AT127" s="30">
        <v>63</v>
      </c>
      <c r="AU127" s="31">
        <v>63</v>
      </c>
    </row>
    <row r="130" spans="1:47" x14ac:dyDescent="0.25">
      <c r="A130" s="59" t="s">
        <v>16</v>
      </c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  <c r="AO130" s="60"/>
      <c r="AP130" s="60"/>
      <c r="AQ130" s="60"/>
      <c r="AR130" s="60"/>
      <c r="AS130" s="60"/>
      <c r="AT130" s="60"/>
      <c r="AU130" s="61"/>
    </row>
    <row r="131" spans="1:47" x14ac:dyDescent="0.25">
      <c r="A131" s="32" t="s">
        <v>15</v>
      </c>
      <c r="AU131" s="27"/>
    </row>
    <row r="132" spans="1:47" x14ac:dyDescent="0.25">
      <c r="A132" s="33" t="s">
        <v>30</v>
      </c>
      <c r="B132" s="1">
        <v>-0.2</v>
      </c>
      <c r="C132" s="1">
        <f>B132+0.01</f>
        <v>-0.19</v>
      </c>
      <c r="D132" s="1">
        <f t="shared" ref="D132:AU132" si="47">C132+0.01</f>
        <v>-0.18</v>
      </c>
      <c r="E132" s="1">
        <f t="shared" si="47"/>
        <v>-0.16999999999999998</v>
      </c>
      <c r="F132" s="1">
        <f t="shared" si="47"/>
        <v>-0.15999999999999998</v>
      </c>
      <c r="G132" s="1">
        <f t="shared" si="47"/>
        <v>-0.14999999999999997</v>
      </c>
      <c r="H132" s="1">
        <f t="shared" si="47"/>
        <v>-0.13999999999999996</v>
      </c>
      <c r="I132" s="1">
        <f t="shared" si="47"/>
        <v>-0.12999999999999995</v>
      </c>
      <c r="J132" s="1">
        <f t="shared" si="47"/>
        <v>-0.11999999999999995</v>
      </c>
      <c r="K132" s="1">
        <f t="shared" si="47"/>
        <v>-0.10999999999999996</v>
      </c>
      <c r="L132" s="1">
        <f t="shared" si="47"/>
        <v>-9.9999999999999964E-2</v>
      </c>
      <c r="M132" s="1">
        <f t="shared" si="47"/>
        <v>-8.9999999999999969E-2</v>
      </c>
      <c r="N132" s="1">
        <f t="shared" si="47"/>
        <v>-7.9999999999999974E-2</v>
      </c>
      <c r="O132" s="1">
        <f t="shared" si="47"/>
        <v>-6.9999999999999979E-2</v>
      </c>
      <c r="P132" s="1">
        <f t="shared" si="47"/>
        <v>-5.9999999999999977E-2</v>
      </c>
      <c r="Q132" s="1">
        <f t="shared" si="47"/>
        <v>-4.9999999999999975E-2</v>
      </c>
      <c r="R132" s="1">
        <f t="shared" si="47"/>
        <v>-3.9999999999999973E-2</v>
      </c>
      <c r="S132" s="1">
        <f t="shared" si="47"/>
        <v>-2.9999999999999971E-2</v>
      </c>
      <c r="T132" s="1">
        <f t="shared" si="47"/>
        <v>-1.9999999999999969E-2</v>
      </c>
      <c r="U132" s="1">
        <f t="shared" si="47"/>
        <v>-9.999999999999969E-3</v>
      </c>
      <c r="V132" s="1">
        <v>0</v>
      </c>
      <c r="W132" s="1">
        <f t="shared" si="47"/>
        <v>0.01</v>
      </c>
      <c r="X132" s="1">
        <f t="shared" si="47"/>
        <v>0.02</v>
      </c>
      <c r="Y132" s="1">
        <f t="shared" si="47"/>
        <v>0.03</v>
      </c>
      <c r="Z132" s="1">
        <f t="shared" si="47"/>
        <v>0.04</v>
      </c>
      <c r="AA132" s="1">
        <f t="shared" si="47"/>
        <v>0.05</v>
      </c>
      <c r="AB132" s="1">
        <f t="shared" si="47"/>
        <v>6.0000000000000005E-2</v>
      </c>
      <c r="AC132" s="1">
        <f t="shared" si="47"/>
        <v>7.0000000000000007E-2</v>
      </c>
      <c r="AD132" s="1">
        <f t="shared" si="47"/>
        <v>0.08</v>
      </c>
      <c r="AE132" s="1">
        <f t="shared" si="47"/>
        <v>0.09</v>
      </c>
      <c r="AF132" s="1">
        <f t="shared" si="47"/>
        <v>9.9999999999999992E-2</v>
      </c>
      <c r="AG132" s="1">
        <f t="shared" si="47"/>
        <v>0.10999999999999999</v>
      </c>
      <c r="AH132" s="1">
        <f t="shared" si="47"/>
        <v>0.11999999999999998</v>
      </c>
      <c r="AI132" s="1">
        <f t="shared" si="47"/>
        <v>0.12999999999999998</v>
      </c>
      <c r="AJ132" s="1">
        <f t="shared" si="47"/>
        <v>0.13999999999999999</v>
      </c>
      <c r="AK132" s="1">
        <f t="shared" si="47"/>
        <v>0.15</v>
      </c>
      <c r="AL132" s="1">
        <f t="shared" si="47"/>
        <v>0.16</v>
      </c>
      <c r="AM132" s="1">
        <f t="shared" si="47"/>
        <v>0.17</v>
      </c>
      <c r="AN132" s="1">
        <f t="shared" si="47"/>
        <v>0.18000000000000002</v>
      </c>
      <c r="AO132" s="1">
        <f t="shared" si="47"/>
        <v>0.19000000000000003</v>
      </c>
      <c r="AP132" s="1">
        <f t="shared" si="47"/>
        <v>0.20000000000000004</v>
      </c>
      <c r="AQ132" s="1">
        <f t="shared" si="47"/>
        <v>0.21000000000000005</v>
      </c>
      <c r="AR132" s="1">
        <f t="shared" si="47"/>
        <v>0.22000000000000006</v>
      </c>
      <c r="AS132" s="1">
        <f t="shared" si="47"/>
        <v>0.23000000000000007</v>
      </c>
      <c r="AT132" s="1">
        <f t="shared" si="47"/>
        <v>0.24000000000000007</v>
      </c>
      <c r="AU132" s="27">
        <f t="shared" si="47"/>
        <v>0.25000000000000006</v>
      </c>
    </row>
    <row r="133" spans="1:47" x14ac:dyDescent="0.25">
      <c r="A133" s="33" t="s">
        <v>187</v>
      </c>
      <c r="B133" s="1">
        <v>237</v>
      </c>
      <c r="C133" s="1">
        <v>237</v>
      </c>
      <c r="D133" s="1">
        <v>237</v>
      </c>
      <c r="E133" s="1">
        <v>237</v>
      </c>
      <c r="F133" s="1">
        <v>237</v>
      </c>
      <c r="G133" s="1">
        <v>237</v>
      </c>
      <c r="H133" s="1">
        <v>237</v>
      </c>
      <c r="I133" s="1">
        <v>237</v>
      </c>
      <c r="J133" s="1">
        <v>237</v>
      </c>
      <c r="K133" s="1">
        <v>237</v>
      </c>
      <c r="L133" s="1">
        <v>50</v>
      </c>
      <c r="M133" s="1">
        <v>50</v>
      </c>
      <c r="N133" s="1">
        <v>50</v>
      </c>
      <c r="O133" s="1">
        <v>50</v>
      </c>
      <c r="P133" s="1">
        <v>50</v>
      </c>
      <c r="Q133" s="1">
        <v>50</v>
      </c>
      <c r="R133" s="1">
        <v>50</v>
      </c>
      <c r="S133" s="1">
        <v>50</v>
      </c>
      <c r="T133" s="1">
        <v>50</v>
      </c>
      <c r="U133" s="1">
        <v>50</v>
      </c>
      <c r="V133" s="1">
        <v>50</v>
      </c>
      <c r="W133" s="1">
        <v>50</v>
      </c>
      <c r="X133" s="1">
        <v>50</v>
      </c>
      <c r="Y133" s="1">
        <f>X133-2</f>
        <v>48</v>
      </c>
      <c r="Z133" s="1">
        <f t="shared" ref="Z133:AP133" si="48">Y133-2</f>
        <v>46</v>
      </c>
      <c r="AA133" s="1">
        <f t="shared" si="48"/>
        <v>44</v>
      </c>
      <c r="AB133" s="1">
        <f t="shared" si="48"/>
        <v>42</v>
      </c>
      <c r="AC133" s="1">
        <f t="shared" si="48"/>
        <v>40</v>
      </c>
      <c r="AD133" s="1">
        <f t="shared" si="48"/>
        <v>38</v>
      </c>
      <c r="AE133" s="1">
        <f t="shared" si="48"/>
        <v>36</v>
      </c>
      <c r="AF133" s="1">
        <f t="shared" si="48"/>
        <v>34</v>
      </c>
      <c r="AG133" s="1">
        <f t="shared" si="48"/>
        <v>32</v>
      </c>
      <c r="AH133" s="1">
        <f t="shared" si="48"/>
        <v>30</v>
      </c>
      <c r="AI133" s="1">
        <f t="shared" si="48"/>
        <v>28</v>
      </c>
      <c r="AJ133" s="1">
        <f t="shared" si="48"/>
        <v>26</v>
      </c>
      <c r="AK133" s="1">
        <f t="shared" si="48"/>
        <v>24</v>
      </c>
      <c r="AL133" s="1">
        <f t="shared" si="48"/>
        <v>22</v>
      </c>
      <c r="AM133" s="1">
        <f t="shared" si="48"/>
        <v>20</v>
      </c>
      <c r="AN133" s="1">
        <f t="shared" si="48"/>
        <v>18</v>
      </c>
      <c r="AO133" s="1">
        <f t="shared" si="48"/>
        <v>16</v>
      </c>
      <c r="AP133" s="1">
        <f t="shared" si="48"/>
        <v>14</v>
      </c>
      <c r="AQ133" s="1">
        <f>AP133-2</f>
        <v>12</v>
      </c>
      <c r="AR133" s="1">
        <f t="shared" ref="AR133:AU133" si="49">AQ133-2</f>
        <v>10</v>
      </c>
      <c r="AS133" s="1">
        <f t="shared" si="49"/>
        <v>8</v>
      </c>
      <c r="AT133" s="1">
        <f t="shared" si="49"/>
        <v>6</v>
      </c>
      <c r="AU133" s="27">
        <f t="shared" si="49"/>
        <v>4</v>
      </c>
    </row>
    <row r="134" spans="1:47" x14ac:dyDescent="0.25">
      <c r="A134" s="33" t="s">
        <v>188</v>
      </c>
      <c r="B134" s="1">
        <v>239</v>
      </c>
      <c r="C134" s="1">
        <v>239</v>
      </c>
      <c r="D134" s="1">
        <v>239</v>
      </c>
      <c r="E134" s="1">
        <v>239</v>
      </c>
      <c r="F134" s="1">
        <v>239</v>
      </c>
      <c r="G134" s="1">
        <v>239</v>
      </c>
      <c r="H134" s="1">
        <v>239</v>
      </c>
      <c r="I134" s="1">
        <v>239</v>
      </c>
      <c r="J134" s="1">
        <v>239</v>
      </c>
      <c r="K134" s="1">
        <v>239</v>
      </c>
      <c r="L134" s="1">
        <v>235</v>
      </c>
      <c r="M134" s="1">
        <v>235</v>
      </c>
      <c r="N134" s="1">
        <v>235</v>
      </c>
      <c r="O134" s="1">
        <v>235</v>
      </c>
      <c r="P134" s="1">
        <v>235</v>
      </c>
      <c r="Q134" s="1">
        <v>235</v>
      </c>
      <c r="R134" s="1">
        <v>235</v>
      </c>
      <c r="S134" s="1">
        <v>235</v>
      </c>
      <c r="T134" s="1">
        <v>235</v>
      </c>
      <c r="U134" s="1">
        <v>235</v>
      </c>
      <c r="V134" s="1">
        <v>235</v>
      </c>
      <c r="W134" s="1">
        <v>235</v>
      </c>
      <c r="X134" s="1">
        <v>235</v>
      </c>
      <c r="Y134" s="1">
        <f>X134-6</f>
        <v>229</v>
      </c>
      <c r="Z134" s="1">
        <f t="shared" ref="Z134:AU135" si="50">Y134-6</f>
        <v>223</v>
      </c>
      <c r="AA134" s="1">
        <f t="shared" si="50"/>
        <v>217</v>
      </c>
      <c r="AB134" s="1">
        <f t="shared" si="50"/>
        <v>211</v>
      </c>
      <c r="AC134" s="1">
        <f t="shared" si="50"/>
        <v>205</v>
      </c>
      <c r="AD134" s="1">
        <f t="shared" si="50"/>
        <v>199</v>
      </c>
      <c r="AE134" s="1">
        <f t="shared" si="50"/>
        <v>193</v>
      </c>
      <c r="AF134" s="1">
        <f t="shared" si="50"/>
        <v>187</v>
      </c>
      <c r="AG134" s="1">
        <f t="shared" si="50"/>
        <v>181</v>
      </c>
      <c r="AH134" s="1">
        <f t="shared" si="50"/>
        <v>175</v>
      </c>
      <c r="AI134" s="1">
        <f t="shared" si="50"/>
        <v>169</v>
      </c>
      <c r="AJ134" s="1">
        <f t="shared" si="50"/>
        <v>163</v>
      </c>
      <c r="AK134" s="1">
        <f t="shared" si="50"/>
        <v>157</v>
      </c>
      <c r="AL134" s="1">
        <f t="shared" si="50"/>
        <v>151</v>
      </c>
      <c r="AM134" s="1">
        <f t="shared" si="50"/>
        <v>145</v>
      </c>
      <c r="AN134" s="1">
        <f t="shared" si="50"/>
        <v>139</v>
      </c>
      <c r="AO134" s="1">
        <f t="shared" si="50"/>
        <v>133</v>
      </c>
      <c r="AP134" s="1">
        <f t="shared" si="50"/>
        <v>127</v>
      </c>
      <c r="AQ134" s="1">
        <f t="shared" si="50"/>
        <v>121</v>
      </c>
      <c r="AR134" s="1">
        <f t="shared" si="50"/>
        <v>115</v>
      </c>
      <c r="AS134" s="1">
        <f t="shared" si="50"/>
        <v>109</v>
      </c>
      <c r="AT134" s="1">
        <f t="shared" si="50"/>
        <v>103</v>
      </c>
      <c r="AU134" s="27">
        <f t="shared" si="50"/>
        <v>97</v>
      </c>
    </row>
    <row r="135" spans="1:47" x14ac:dyDescent="0.25">
      <c r="A135" s="33" t="s">
        <v>189</v>
      </c>
      <c r="B135" s="1">
        <v>237</v>
      </c>
      <c r="C135" s="1">
        <v>237</v>
      </c>
      <c r="D135" s="1">
        <v>237</v>
      </c>
      <c r="E135" s="1">
        <v>237</v>
      </c>
      <c r="F135" s="1">
        <v>237</v>
      </c>
      <c r="G135" s="1">
        <v>237</v>
      </c>
      <c r="H135" s="1">
        <v>237</v>
      </c>
      <c r="I135" s="1">
        <v>237</v>
      </c>
      <c r="J135" s="1">
        <v>237</v>
      </c>
      <c r="K135" s="1">
        <v>237</v>
      </c>
      <c r="L135" s="1">
        <v>236</v>
      </c>
      <c r="M135" s="1">
        <v>236</v>
      </c>
      <c r="N135" s="1">
        <v>236</v>
      </c>
      <c r="O135" s="1">
        <v>236</v>
      </c>
      <c r="P135" s="1">
        <v>236</v>
      </c>
      <c r="Q135" s="1">
        <v>236</v>
      </c>
      <c r="R135" s="1">
        <v>236</v>
      </c>
      <c r="S135" s="1">
        <v>236</v>
      </c>
      <c r="T135" s="1">
        <v>236</v>
      </c>
      <c r="U135" s="1">
        <v>236</v>
      </c>
      <c r="V135" s="1">
        <v>236</v>
      </c>
      <c r="W135" s="1">
        <v>236</v>
      </c>
      <c r="X135" s="1">
        <v>236</v>
      </c>
      <c r="Y135" s="1">
        <f>X135-6</f>
        <v>230</v>
      </c>
      <c r="Z135" s="1">
        <f t="shared" si="50"/>
        <v>224</v>
      </c>
      <c r="AA135" s="1">
        <f t="shared" si="50"/>
        <v>218</v>
      </c>
      <c r="AB135" s="1">
        <f t="shared" si="50"/>
        <v>212</v>
      </c>
      <c r="AC135" s="1">
        <f t="shared" si="50"/>
        <v>206</v>
      </c>
      <c r="AD135" s="1">
        <f t="shared" si="50"/>
        <v>200</v>
      </c>
      <c r="AE135" s="1">
        <f t="shared" si="50"/>
        <v>194</v>
      </c>
      <c r="AF135" s="1">
        <f t="shared" si="50"/>
        <v>188</v>
      </c>
      <c r="AG135" s="1">
        <f t="shared" si="50"/>
        <v>182</v>
      </c>
      <c r="AH135" s="1">
        <f t="shared" si="50"/>
        <v>176</v>
      </c>
      <c r="AI135" s="1">
        <f t="shared" si="50"/>
        <v>170</v>
      </c>
      <c r="AJ135" s="1">
        <f t="shared" si="50"/>
        <v>164</v>
      </c>
      <c r="AK135" s="1">
        <f t="shared" si="50"/>
        <v>158</v>
      </c>
      <c r="AL135" s="1">
        <f t="shared" si="50"/>
        <v>152</v>
      </c>
      <c r="AM135" s="1">
        <f t="shared" si="50"/>
        <v>146</v>
      </c>
      <c r="AN135" s="1">
        <f t="shared" si="50"/>
        <v>140</v>
      </c>
      <c r="AO135" s="1">
        <f t="shared" si="50"/>
        <v>134</v>
      </c>
      <c r="AP135" s="1">
        <f t="shared" si="50"/>
        <v>128</v>
      </c>
      <c r="AQ135" s="1">
        <f t="shared" si="50"/>
        <v>122</v>
      </c>
      <c r="AR135" s="1">
        <f t="shared" si="50"/>
        <v>116</v>
      </c>
      <c r="AS135" s="1">
        <f t="shared" si="50"/>
        <v>110</v>
      </c>
      <c r="AT135" s="1">
        <f t="shared" si="50"/>
        <v>104</v>
      </c>
      <c r="AU135" s="27">
        <f t="shared" si="50"/>
        <v>98</v>
      </c>
    </row>
    <row r="136" spans="1:47" x14ac:dyDescent="0.25">
      <c r="A136" s="33" t="s">
        <v>190</v>
      </c>
      <c r="B136" s="1">
        <f>75</f>
        <v>75</v>
      </c>
      <c r="C136" s="1">
        <f>75</f>
        <v>75</v>
      </c>
      <c r="D136" s="1">
        <f>75</f>
        <v>75</v>
      </c>
      <c r="E136" s="1">
        <f>75</f>
        <v>75</v>
      </c>
      <c r="F136" s="1">
        <f>75</f>
        <v>75</v>
      </c>
      <c r="G136" s="1">
        <f>75</f>
        <v>75</v>
      </c>
      <c r="H136" s="1">
        <f>75</f>
        <v>75</v>
      </c>
      <c r="I136" s="1">
        <f>75</f>
        <v>75</v>
      </c>
      <c r="J136" s="1">
        <f>75</f>
        <v>75</v>
      </c>
      <c r="K136" s="1">
        <f>75</f>
        <v>75</v>
      </c>
      <c r="L136" s="1">
        <f>15</f>
        <v>15</v>
      </c>
      <c r="M136" s="1">
        <f>15</f>
        <v>15</v>
      </c>
      <c r="N136" s="1">
        <f>15</f>
        <v>15</v>
      </c>
      <c r="O136" s="1">
        <f>15</f>
        <v>15</v>
      </c>
      <c r="P136" s="1">
        <f>15</f>
        <v>15</v>
      </c>
      <c r="Q136" s="1">
        <f>15</f>
        <v>15</v>
      </c>
      <c r="R136" s="1">
        <f>15</f>
        <v>15</v>
      </c>
      <c r="S136" s="1">
        <f>15</f>
        <v>15</v>
      </c>
      <c r="T136" s="1">
        <f>15</f>
        <v>15</v>
      </c>
      <c r="U136" s="1">
        <f>15</f>
        <v>15</v>
      </c>
      <c r="V136" s="1">
        <f>15</f>
        <v>15</v>
      </c>
      <c r="W136" s="1">
        <f>15</f>
        <v>15</v>
      </c>
      <c r="X136" s="1">
        <f>15</f>
        <v>15</v>
      </c>
      <c r="Y136" s="1">
        <f>X136-1</f>
        <v>14</v>
      </c>
      <c r="Z136" s="1">
        <f t="shared" ref="Z136:AM136" si="51">Y136-1</f>
        <v>13</v>
      </c>
      <c r="AA136" s="1">
        <f t="shared" si="51"/>
        <v>12</v>
      </c>
      <c r="AB136" s="1">
        <f>AA136-0.5</f>
        <v>11.5</v>
      </c>
      <c r="AC136" s="1">
        <f t="shared" si="51"/>
        <v>10.5</v>
      </c>
      <c r="AD136" s="1">
        <f t="shared" si="51"/>
        <v>9.5</v>
      </c>
      <c r="AE136" s="1">
        <f t="shared" si="51"/>
        <v>8.5</v>
      </c>
      <c r="AF136" s="1">
        <f t="shared" si="51"/>
        <v>7.5</v>
      </c>
      <c r="AG136" s="1">
        <f t="shared" si="51"/>
        <v>6.5</v>
      </c>
      <c r="AH136" s="1">
        <f t="shared" si="51"/>
        <v>5.5</v>
      </c>
      <c r="AI136" s="1">
        <f t="shared" si="51"/>
        <v>4.5</v>
      </c>
      <c r="AJ136" s="1">
        <f t="shared" si="51"/>
        <v>3.5</v>
      </c>
      <c r="AK136" s="1">
        <f t="shared" si="51"/>
        <v>2.5</v>
      </c>
      <c r="AL136" s="1">
        <f t="shared" si="51"/>
        <v>1.5</v>
      </c>
      <c r="AM136" s="1">
        <f t="shared" si="51"/>
        <v>0.5</v>
      </c>
      <c r="AN136" s="1">
        <v>0</v>
      </c>
      <c r="AO136" s="1">
        <v>0</v>
      </c>
      <c r="AP136" s="1">
        <v>0</v>
      </c>
      <c r="AQ136" s="1">
        <v>0</v>
      </c>
      <c r="AR136" s="1">
        <v>0</v>
      </c>
      <c r="AS136" s="1">
        <v>0</v>
      </c>
      <c r="AT136" s="1">
        <v>0</v>
      </c>
      <c r="AU136" s="27">
        <v>0</v>
      </c>
    </row>
    <row r="137" spans="1:47" x14ac:dyDescent="0.25">
      <c r="A137" s="33" t="s">
        <v>191</v>
      </c>
      <c r="B137" s="1">
        <v>62</v>
      </c>
      <c r="C137" s="1">
        <v>62</v>
      </c>
      <c r="D137" s="1">
        <v>62</v>
      </c>
      <c r="E137" s="1">
        <v>62</v>
      </c>
      <c r="F137" s="1">
        <v>62</v>
      </c>
      <c r="G137" s="1">
        <v>62</v>
      </c>
      <c r="H137" s="1">
        <v>62</v>
      </c>
      <c r="I137" s="1">
        <v>62</v>
      </c>
      <c r="J137" s="1">
        <v>62</v>
      </c>
      <c r="K137" s="1">
        <v>62</v>
      </c>
      <c r="L137" s="1">
        <v>62</v>
      </c>
      <c r="M137" s="1">
        <v>62</v>
      </c>
      <c r="N137" s="1">
        <v>62</v>
      </c>
      <c r="O137" s="1">
        <v>62</v>
      </c>
      <c r="P137" s="1">
        <v>62</v>
      </c>
      <c r="Q137" s="1">
        <v>62</v>
      </c>
      <c r="R137" s="1">
        <v>62</v>
      </c>
      <c r="S137" s="1">
        <v>62</v>
      </c>
      <c r="T137" s="1">
        <v>62</v>
      </c>
      <c r="U137" s="1">
        <v>62</v>
      </c>
      <c r="V137" s="1">
        <v>62</v>
      </c>
      <c r="W137" s="1">
        <v>62</v>
      </c>
      <c r="X137" s="1">
        <v>62</v>
      </c>
      <c r="Y137" s="1">
        <f>X137-4</f>
        <v>58</v>
      </c>
      <c r="Z137" s="1">
        <f t="shared" ref="Z137:AO138" si="52">Y137-4</f>
        <v>54</v>
      </c>
      <c r="AA137" s="1">
        <f t="shared" si="52"/>
        <v>50</v>
      </c>
      <c r="AB137" s="1">
        <f t="shared" si="52"/>
        <v>46</v>
      </c>
      <c r="AC137" s="1">
        <f t="shared" si="52"/>
        <v>42</v>
      </c>
      <c r="AD137" s="1">
        <f t="shared" si="52"/>
        <v>38</v>
      </c>
      <c r="AE137" s="1">
        <f t="shared" si="52"/>
        <v>34</v>
      </c>
      <c r="AF137" s="1">
        <f t="shared" si="52"/>
        <v>30</v>
      </c>
      <c r="AG137" s="1">
        <f t="shared" si="52"/>
        <v>26</v>
      </c>
      <c r="AH137" s="1">
        <f t="shared" si="52"/>
        <v>22</v>
      </c>
      <c r="AI137" s="1">
        <f t="shared" si="52"/>
        <v>18</v>
      </c>
      <c r="AJ137" s="1">
        <f t="shared" si="52"/>
        <v>14</v>
      </c>
      <c r="AK137" s="1">
        <f t="shared" si="52"/>
        <v>10</v>
      </c>
      <c r="AL137" s="1">
        <f t="shared" si="52"/>
        <v>6</v>
      </c>
      <c r="AM137" s="1">
        <f t="shared" si="52"/>
        <v>2</v>
      </c>
      <c r="AN137" s="1">
        <v>0</v>
      </c>
      <c r="AO137" s="1">
        <v>0</v>
      </c>
      <c r="AP137" s="1">
        <v>0</v>
      </c>
      <c r="AQ137" s="1">
        <v>0</v>
      </c>
      <c r="AR137" s="1">
        <v>0</v>
      </c>
      <c r="AS137" s="1">
        <v>0</v>
      </c>
      <c r="AT137" s="1">
        <v>0</v>
      </c>
      <c r="AU137" s="27">
        <v>0</v>
      </c>
    </row>
    <row r="138" spans="1:47" x14ac:dyDescent="0.25">
      <c r="A138" s="36" t="s">
        <v>192</v>
      </c>
      <c r="B138" s="30">
        <v>81</v>
      </c>
      <c r="C138" s="30">
        <v>81</v>
      </c>
      <c r="D138" s="30">
        <v>81</v>
      </c>
      <c r="E138" s="30">
        <v>81</v>
      </c>
      <c r="F138" s="30">
        <v>81</v>
      </c>
      <c r="G138" s="30">
        <v>81</v>
      </c>
      <c r="H138" s="30">
        <v>81</v>
      </c>
      <c r="I138" s="30">
        <v>81</v>
      </c>
      <c r="J138" s="30">
        <v>81</v>
      </c>
      <c r="K138" s="30">
        <v>81</v>
      </c>
      <c r="L138" s="30">
        <v>81</v>
      </c>
      <c r="M138" s="30">
        <v>81</v>
      </c>
      <c r="N138" s="30">
        <v>81</v>
      </c>
      <c r="O138" s="30">
        <v>81</v>
      </c>
      <c r="P138" s="30">
        <v>81</v>
      </c>
      <c r="Q138" s="30">
        <v>81</v>
      </c>
      <c r="R138" s="30">
        <v>81</v>
      </c>
      <c r="S138" s="30">
        <v>81</v>
      </c>
      <c r="T138" s="30">
        <v>81</v>
      </c>
      <c r="U138" s="30">
        <v>81</v>
      </c>
      <c r="V138" s="30">
        <v>81</v>
      </c>
      <c r="W138" s="30">
        <v>81</v>
      </c>
      <c r="X138" s="30">
        <v>81</v>
      </c>
      <c r="Y138" s="30">
        <f>X138-4</f>
        <v>77</v>
      </c>
      <c r="Z138" s="30">
        <f t="shared" si="52"/>
        <v>73</v>
      </c>
      <c r="AA138" s="30">
        <f t="shared" si="52"/>
        <v>69</v>
      </c>
      <c r="AB138" s="30">
        <f t="shared" si="52"/>
        <v>65</v>
      </c>
      <c r="AC138" s="30">
        <f t="shared" si="52"/>
        <v>61</v>
      </c>
      <c r="AD138" s="30">
        <f t="shared" si="52"/>
        <v>57</v>
      </c>
      <c r="AE138" s="30">
        <f t="shared" si="52"/>
        <v>53</v>
      </c>
      <c r="AF138" s="30">
        <f t="shared" si="52"/>
        <v>49</v>
      </c>
      <c r="AG138" s="30">
        <f t="shared" si="52"/>
        <v>45</v>
      </c>
      <c r="AH138" s="30">
        <f t="shared" si="52"/>
        <v>41</v>
      </c>
      <c r="AI138" s="30">
        <f t="shared" si="52"/>
        <v>37</v>
      </c>
      <c r="AJ138" s="30">
        <f t="shared" si="52"/>
        <v>33</v>
      </c>
      <c r="AK138" s="30">
        <f t="shared" si="52"/>
        <v>29</v>
      </c>
      <c r="AL138" s="30">
        <f t="shared" si="52"/>
        <v>25</v>
      </c>
      <c r="AM138" s="30">
        <f t="shared" si="52"/>
        <v>21</v>
      </c>
      <c r="AN138" s="30">
        <f t="shared" si="52"/>
        <v>17</v>
      </c>
      <c r="AO138" s="30">
        <f t="shared" si="52"/>
        <v>13</v>
      </c>
      <c r="AP138" s="30">
        <f t="shared" ref="AP138:AR138" si="53">AO138-4</f>
        <v>9</v>
      </c>
      <c r="AQ138" s="30">
        <f t="shared" si="53"/>
        <v>5</v>
      </c>
      <c r="AR138" s="30">
        <f t="shared" si="53"/>
        <v>1</v>
      </c>
      <c r="AS138" s="30">
        <v>0</v>
      </c>
      <c r="AT138" s="30">
        <v>0</v>
      </c>
      <c r="AU138" s="31">
        <v>0</v>
      </c>
    </row>
    <row r="141" spans="1:47" x14ac:dyDescent="0.25">
      <c r="A141" s="59" t="s">
        <v>17</v>
      </c>
      <c r="B141" s="60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61"/>
      <c r="Q141"/>
    </row>
    <row r="142" spans="1:47" x14ac:dyDescent="0.25">
      <c r="A142" s="39" t="s">
        <v>18</v>
      </c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1"/>
      <c r="Q142"/>
    </row>
    <row r="143" spans="1:47" x14ac:dyDescent="0.25">
      <c r="A143" s="50" t="s">
        <v>1</v>
      </c>
      <c r="P143" s="27"/>
      <c r="Q143"/>
    </row>
    <row r="144" spans="1:47" x14ac:dyDescent="0.25">
      <c r="A144" s="50" t="s">
        <v>31</v>
      </c>
      <c r="B144" s="1">
        <v>207</v>
      </c>
      <c r="C144" s="1">
        <v>208</v>
      </c>
      <c r="D144" s="1">
        <v>209</v>
      </c>
      <c r="E144" s="1">
        <v>210</v>
      </c>
      <c r="F144" s="1">
        <v>211</v>
      </c>
      <c r="G144" s="1">
        <v>212</v>
      </c>
      <c r="H144" s="1">
        <v>213</v>
      </c>
      <c r="I144" s="1">
        <v>214</v>
      </c>
      <c r="J144" s="1">
        <v>215</v>
      </c>
      <c r="K144" s="1">
        <v>216</v>
      </c>
      <c r="L144" s="1">
        <v>217</v>
      </c>
      <c r="M144" s="1">
        <v>218</v>
      </c>
      <c r="N144" s="1">
        <v>219</v>
      </c>
      <c r="O144" s="1">
        <v>220</v>
      </c>
      <c r="P144" s="27">
        <v>221</v>
      </c>
    </row>
    <row r="145" spans="1:16" x14ac:dyDescent="0.25">
      <c r="A145" s="50" t="s">
        <v>65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27">
        <v>0</v>
      </c>
    </row>
    <row r="146" spans="1:16" x14ac:dyDescent="0.25">
      <c r="A146" s="50" t="s">
        <v>32</v>
      </c>
      <c r="B146" s="1">
        <v>207</v>
      </c>
      <c r="C146" s="1">
        <v>208</v>
      </c>
      <c r="D146" s="1">
        <v>209</v>
      </c>
      <c r="E146" s="1">
        <v>210</v>
      </c>
      <c r="F146" s="1">
        <v>211</v>
      </c>
      <c r="G146" s="1">
        <v>212</v>
      </c>
      <c r="H146" s="1">
        <v>213</v>
      </c>
      <c r="I146" s="1">
        <v>214</v>
      </c>
      <c r="J146" s="1">
        <v>215</v>
      </c>
      <c r="K146" s="1">
        <v>216</v>
      </c>
      <c r="L146" s="1">
        <v>217</v>
      </c>
      <c r="M146" s="1">
        <v>218</v>
      </c>
      <c r="N146" s="1">
        <v>219</v>
      </c>
      <c r="O146" s="1">
        <v>220</v>
      </c>
      <c r="P146" s="27">
        <v>221</v>
      </c>
    </row>
    <row r="147" spans="1:16" x14ac:dyDescent="0.25">
      <c r="A147" s="50" t="s">
        <v>66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27">
        <v>0</v>
      </c>
    </row>
    <row r="148" spans="1:16" x14ac:dyDescent="0.25">
      <c r="A148" s="50" t="s">
        <v>33</v>
      </c>
      <c r="B148" s="1">
        <v>207</v>
      </c>
      <c r="C148" s="1">
        <v>208</v>
      </c>
      <c r="D148" s="1">
        <v>209</v>
      </c>
      <c r="E148" s="1">
        <v>210</v>
      </c>
      <c r="F148" s="1">
        <v>211</v>
      </c>
      <c r="G148" s="1">
        <v>212</v>
      </c>
      <c r="H148" s="1">
        <v>213</v>
      </c>
      <c r="I148" s="1">
        <v>214</v>
      </c>
      <c r="J148" s="1">
        <v>215</v>
      </c>
      <c r="K148" s="1">
        <v>216</v>
      </c>
      <c r="L148" s="1">
        <v>217</v>
      </c>
      <c r="M148" s="1">
        <v>218</v>
      </c>
      <c r="N148" s="1">
        <v>219</v>
      </c>
      <c r="O148" s="1">
        <v>220</v>
      </c>
      <c r="P148" s="27">
        <v>221</v>
      </c>
    </row>
    <row r="149" spans="1:16" x14ac:dyDescent="0.25">
      <c r="A149" s="50" t="s">
        <v>67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27">
        <v>0</v>
      </c>
    </row>
    <row r="150" spans="1:16" x14ac:dyDescent="0.25">
      <c r="A150" s="50" t="s">
        <v>68</v>
      </c>
      <c r="B150" s="1">
        <v>19800</v>
      </c>
      <c r="C150" s="1">
        <v>19900</v>
      </c>
      <c r="D150" s="1">
        <v>20000</v>
      </c>
      <c r="E150" s="1">
        <v>20100</v>
      </c>
      <c r="F150" s="1">
        <v>20200</v>
      </c>
      <c r="G150" s="1">
        <v>20300</v>
      </c>
      <c r="H150" s="1">
        <v>20400</v>
      </c>
      <c r="I150" s="1">
        <v>20500</v>
      </c>
      <c r="J150" s="1">
        <v>20600</v>
      </c>
      <c r="K150" s="1">
        <v>20700</v>
      </c>
      <c r="L150" s="1">
        <v>20800</v>
      </c>
      <c r="M150" s="1">
        <v>20900</v>
      </c>
      <c r="N150" s="1">
        <v>21000</v>
      </c>
      <c r="O150" s="1">
        <v>21100</v>
      </c>
      <c r="P150" s="27">
        <v>21200</v>
      </c>
    </row>
    <row r="151" spans="1:16" x14ac:dyDescent="0.25">
      <c r="A151" s="50" t="s">
        <v>69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27">
        <v>0</v>
      </c>
    </row>
    <row r="152" spans="1:16" x14ac:dyDescent="0.25">
      <c r="A152" s="50" t="s">
        <v>70</v>
      </c>
      <c r="B152" s="1">
        <v>10</v>
      </c>
      <c r="C152" s="1">
        <v>20</v>
      </c>
      <c r="D152" s="1">
        <v>30</v>
      </c>
      <c r="E152" s="1">
        <v>40</v>
      </c>
      <c r="F152" s="1">
        <v>50</v>
      </c>
      <c r="G152" s="1">
        <v>60</v>
      </c>
      <c r="H152" s="1">
        <v>70</v>
      </c>
      <c r="I152" s="1">
        <v>80</v>
      </c>
      <c r="J152" s="1">
        <v>90</v>
      </c>
      <c r="K152" s="1">
        <v>100</v>
      </c>
      <c r="L152" s="1">
        <v>110</v>
      </c>
      <c r="M152" s="1">
        <v>120</v>
      </c>
      <c r="N152" s="1">
        <v>130</v>
      </c>
      <c r="P152" s="27"/>
    </row>
    <row r="153" spans="1:16" x14ac:dyDescent="0.25">
      <c r="A153" s="50" t="s">
        <v>70</v>
      </c>
      <c r="B153" s="1">
        <v>100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P153" s="27"/>
    </row>
    <row r="154" spans="1:16" x14ac:dyDescent="0.25">
      <c r="A154" s="50" t="s">
        <v>71</v>
      </c>
      <c r="B154" s="1">
        <v>10</v>
      </c>
      <c r="C154" s="1">
        <v>20</v>
      </c>
      <c r="D154" s="1">
        <v>30</v>
      </c>
      <c r="E154" s="1">
        <v>40</v>
      </c>
      <c r="F154" s="1">
        <v>50</v>
      </c>
      <c r="G154" s="1">
        <v>60</v>
      </c>
      <c r="H154" s="1">
        <v>70</v>
      </c>
      <c r="I154" s="1">
        <v>80</v>
      </c>
      <c r="J154" s="1">
        <v>90</v>
      </c>
      <c r="K154" s="1">
        <v>100</v>
      </c>
      <c r="L154" s="1">
        <v>110</v>
      </c>
      <c r="M154" s="1">
        <v>120</v>
      </c>
      <c r="N154" s="1">
        <v>130</v>
      </c>
      <c r="P154" s="27"/>
    </row>
    <row r="155" spans="1:16" x14ac:dyDescent="0.25">
      <c r="A155" s="50" t="s">
        <v>71</v>
      </c>
      <c r="B155" s="1">
        <v>100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P155" s="27"/>
    </row>
    <row r="156" spans="1:16" x14ac:dyDescent="0.25">
      <c r="A156" s="50" t="s">
        <v>72</v>
      </c>
      <c r="B156" s="1">
        <v>10</v>
      </c>
      <c r="C156" s="1">
        <v>20</v>
      </c>
      <c r="D156" s="1">
        <v>30</v>
      </c>
      <c r="E156" s="1">
        <v>40</v>
      </c>
      <c r="F156" s="1">
        <v>50</v>
      </c>
      <c r="G156" s="1">
        <v>60</v>
      </c>
      <c r="H156" s="1">
        <v>70</v>
      </c>
      <c r="I156" s="1">
        <v>80</v>
      </c>
      <c r="J156" s="1">
        <v>90</v>
      </c>
      <c r="K156" s="1">
        <v>100</v>
      </c>
      <c r="L156" s="1">
        <v>110</v>
      </c>
      <c r="M156" s="1">
        <v>120</v>
      </c>
      <c r="N156" s="1">
        <v>130</v>
      </c>
      <c r="P156" s="27"/>
    </row>
    <row r="157" spans="1:16" x14ac:dyDescent="0.25">
      <c r="A157" s="50" t="s">
        <v>72</v>
      </c>
      <c r="B157" s="1">
        <v>100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P157" s="27"/>
    </row>
    <row r="158" spans="1:16" x14ac:dyDescent="0.25">
      <c r="A158" s="50" t="s">
        <v>73</v>
      </c>
      <c r="B158" s="1">
        <v>10</v>
      </c>
      <c r="C158" s="1">
        <v>20</v>
      </c>
      <c r="D158" s="1">
        <v>30</v>
      </c>
      <c r="E158" s="1">
        <v>40</v>
      </c>
      <c r="F158" s="1">
        <v>50</v>
      </c>
      <c r="G158" s="1">
        <v>60</v>
      </c>
      <c r="H158" s="1">
        <v>70</v>
      </c>
      <c r="I158" s="1">
        <v>80</v>
      </c>
      <c r="J158" s="1">
        <v>90</v>
      </c>
      <c r="K158" s="1">
        <v>100</v>
      </c>
      <c r="L158" s="1">
        <v>110</v>
      </c>
      <c r="M158" s="1">
        <v>120</v>
      </c>
      <c r="N158" s="1">
        <v>130</v>
      </c>
      <c r="O158" s="1">
        <v>140</v>
      </c>
      <c r="P158" s="27"/>
    </row>
    <row r="159" spans="1:16" x14ac:dyDescent="0.25">
      <c r="A159" s="50" t="s">
        <v>73</v>
      </c>
      <c r="B159" s="1">
        <v>100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27"/>
    </row>
    <row r="160" spans="1:16" x14ac:dyDescent="0.25">
      <c r="A160" s="50" t="s">
        <v>74</v>
      </c>
      <c r="B160" s="1">
        <v>10</v>
      </c>
      <c r="C160" s="1">
        <v>20</v>
      </c>
      <c r="D160" s="1">
        <v>30</v>
      </c>
      <c r="E160" s="1">
        <v>40</v>
      </c>
      <c r="F160" s="1">
        <v>50</v>
      </c>
      <c r="G160" s="1">
        <v>60</v>
      </c>
      <c r="H160" s="1">
        <v>70</v>
      </c>
      <c r="I160" s="1">
        <v>80</v>
      </c>
      <c r="J160" s="1">
        <v>90</v>
      </c>
      <c r="K160" s="1">
        <v>100</v>
      </c>
      <c r="L160" s="1">
        <v>110</v>
      </c>
      <c r="M160" s="1">
        <v>120</v>
      </c>
      <c r="N160" s="1">
        <v>130</v>
      </c>
      <c r="O160" s="1">
        <v>140</v>
      </c>
      <c r="P160" s="27"/>
    </row>
    <row r="161" spans="1:16" x14ac:dyDescent="0.25">
      <c r="A161" s="50" t="s">
        <v>74</v>
      </c>
      <c r="B161" s="1">
        <v>100</v>
      </c>
      <c r="C161" s="1">
        <v>0</v>
      </c>
      <c r="D161" s="1">
        <v>0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27"/>
    </row>
    <row r="162" spans="1:16" x14ac:dyDescent="0.25">
      <c r="A162" s="50" t="s">
        <v>75</v>
      </c>
      <c r="B162" s="1">
        <v>10</v>
      </c>
      <c r="C162" s="1">
        <v>20</v>
      </c>
      <c r="D162" s="1">
        <v>30</v>
      </c>
      <c r="E162" s="1">
        <v>40</v>
      </c>
      <c r="F162" s="1">
        <v>50</v>
      </c>
      <c r="G162" s="1">
        <v>60</v>
      </c>
      <c r="H162" s="1">
        <v>70</v>
      </c>
      <c r="I162" s="1">
        <v>80</v>
      </c>
      <c r="J162" s="1">
        <v>90</v>
      </c>
      <c r="K162" s="1">
        <v>100</v>
      </c>
      <c r="L162" s="1">
        <v>110</v>
      </c>
      <c r="M162" s="1">
        <v>120</v>
      </c>
      <c r="N162" s="1">
        <v>130</v>
      </c>
      <c r="O162" s="1">
        <v>140</v>
      </c>
      <c r="P162" s="27"/>
    </row>
    <row r="163" spans="1:16" x14ac:dyDescent="0.25">
      <c r="A163" s="50" t="s">
        <v>75</v>
      </c>
      <c r="B163" s="1">
        <v>100</v>
      </c>
      <c r="C163" s="1">
        <v>0</v>
      </c>
      <c r="D163" s="1"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P163" s="27"/>
    </row>
    <row r="164" spans="1:16" x14ac:dyDescent="0.25">
      <c r="A164" s="50" t="s">
        <v>76</v>
      </c>
      <c r="B164" s="1">
        <v>-120</v>
      </c>
      <c r="C164" s="1">
        <v>-110</v>
      </c>
      <c r="D164" s="1">
        <v>-100</v>
      </c>
      <c r="E164" s="1">
        <v>-90</v>
      </c>
      <c r="F164" s="1">
        <v>-80</v>
      </c>
      <c r="G164" s="1">
        <v>-70</v>
      </c>
      <c r="H164" s="1">
        <v>-60</v>
      </c>
      <c r="I164" s="1">
        <v>-50</v>
      </c>
      <c r="J164" s="1">
        <v>-40</v>
      </c>
      <c r="K164" s="1">
        <v>-30</v>
      </c>
      <c r="L164" s="1">
        <v>-20</v>
      </c>
      <c r="M164" s="1">
        <v>-10</v>
      </c>
      <c r="N164" s="1">
        <v>0</v>
      </c>
      <c r="O164" s="1">
        <v>10</v>
      </c>
      <c r="P164" s="27">
        <v>20</v>
      </c>
    </row>
    <row r="165" spans="1:16" x14ac:dyDescent="0.25">
      <c r="A165" s="50" t="s">
        <v>76</v>
      </c>
      <c r="B165" s="1">
        <v>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100</v>
      </c>
      <c r="P165" s="27">
        <v>0</v>
      </c>
    </row>
    <row r="166" spans="1:16" x14ac:dyDescent="0.25">
      <c r="A166" s="50" t="s">
        <v>77</v>
      </c>
      <c r="B166" s="1">
        <v>-120</v>
      </c>
      <c r="C166" s="1">
        <v>-110</v>
      </c>
      <c r="D166" s="1">
        <v>-100</v>
      </c>
      <c r="E166" s="1">
        <v>-90</v>
      </c>
      <c r="F166" s="1">
        <v>-80</v>
      </c>
      <c r="G166" s="1">
        <v>-70</v>
      </c>
      <c r="H166" s="1">
        <v>-60</v>
      </c>
      <c r="I166" s="1">
        <v>-50</v>
      </c>
      <c r="J166" s="1">
        <v>-40</v>
      </c>
      <c r="K166" s="1">
        <v>-30</v>
      </c>
      <c r="L166" s="1">
        <v>-20</v>
      </c>
      <c r="M166" s="1">
        <v>-10</v>
      </c>
      <c r="N166" s="1">
        <v>0</v>
      </c>
      <c r="O166" s="1">
        <v>10</v>
      </c>
      <c r="P166" s="27">
        <v>20</v>
      </c>
    </row>
    <row r="167" spans="1:16" x14ac:dyDescent="0.25">
      <c r="A167" s="50" t="s">
        <v>77</v>
      </c>
      <c r="B167" s="1">
        <v>0</v>
      </c>
      <c r="C167" s="1">
        <v>0</v>
      </c>
      <c r="D167" s="1"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100</v>
      </c>
      <c r="P167" s="27">
        <v>0</v>
      </c>
    </row>
    <row r="168" spans="1:16" x14ac:dyDescent="0.25">
      <c r="A168" s="50" t="s">
        <v>78</v>
      </c>
      <c r="B168" s="1">
        <v>-120</v>
      </c>
      <c r="C168" s="1">
        <v>-110</v>
      </c>
      <c r="D168" s="1">
        <v>-100</v>
      </c>
      <c r="E168" s="1">
        <v>-90</v>
      </c>
      <c r="F168" s="1">
        <v>-80</v>
      </c>
      <c r="G168" s="1">
        <v>-70</v>
      </c>
      <c r="H168" s="1">
        <v>-60</v>
      </c>
      <c r="I168" s="1">
        <v>-50</v>
      </c>
      <c r="J168" s="1">
        <v>-40</v>
      </c>
      <c r="K168" s="1">
        <v>-30</v>
      </c>
      <c r="L168" s="1">
        <v>-20</v>
      </c>
      <c r="M168" s="1">
        <v>-10</v>
      </c>
      <c r="N168" s="1">
        <v>0</v>
      </c>
      <c r="O168" s="1">
        <v>10</v>
      </c>
      <c r="P168" s="27">
        <v>20</v>
      </c>
    </row>
    <row r="169" spans="1:16" x14ac:dyDescent="0.25">
      <c r="A169" s="50" t="s">
        <v>78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100</v>
      </c>
      <c r="P169" s="27">
        <v>0</v>
      </c>
    </row>
    <row r="170" spans="1:16" x14ac:dyDescent="0.25">
      <c r="A170" s="50" t="s">
        <v>79</v>
      </c>
      <c r="B170" s="1">
        <v>-120</v>
      </c>
      <c r="C170" s="1">
        <v>-110</v>
      </c>
      <c r="D170" s="1">
        <v>-100</v>
      </c>
      <c r="E170" s="1">
        <v>-90</v>
      </c>
      <c r="F170" s="1">
        <v>-80</v>
      </c>
      <c r="G170" s="1">
        <v>-70</v>
      </c>
      <c r="H170" s="1">
        <v>-60</v>
      </c>
      <c r="I170" s="1">
        <v>-50</v>
      </c>
      <c r="J170" s="1">
        <v>-40</v>
      </c>
      <c r="K170" s="1">
        <v>-30</v>
      </c>
      <c r="L170" s="1">
        <v>-20</v>
      </c>
      <c r="M170" s="1">
        <v>-10</v>
      </c>
      <c r="N170" s="1">
        <v>0</v>
      </c>
      <c r="O170" s="1">
        <v>10</v>
      </c>
      <c r="P170" s="27">
        <v>20</v>
      </c>
    </row>
    <row r="171" spans="1:16" x14ac:dyDescent="0.25">
      <c r="A171" s="50" t="s">
        <v>79</v>
      </c>
      <c r="B171" s="1">
        <v>0</v>
      </c>
      <c r="C171" s="1">
        <v>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100</v>
      </c>
      <c r="P171" s="27">
        <v>0</v>
      </c>
    </row>
    <row r="172" spans="1:16" x14ac:dyDescent="0.25">
      <c r="A172" s="50" t="s">
        <v>80</v>
      </c>
      <c r="B172" s="1">
        <v>-50</v>
      </c>
      <c r="C172" s="1">
        <f>B172+5</f>
        <v>-45</v>
      </c>
      <c r="D172" s="1">
        <f t="shared" ref="D172:P178" si="54">C172+5</f>
        <v>-40</v>
      </c>
      <c r="E172" s="1">
        <f t="shared" si="54"/>
        <v>-35</v>
      </c>
      <c r="F172" s="1">
        <f t="shared" si="54"/>
        <v>-30</v>
      </c>
      <c r="G172" s="1">
        <f t="shared" si="54"/>
        <v>-25</v>
      </c>
      <c r="H172" s="1">
        <f t="shared" si="54"/>
        <v>-20</v>
      </c>
      <c r="I172" s="1">
        <f t="shared" si="54"/>
        <v>-15</v>
      </c>
      <c r="J172" s="1">
        <f t="shared" si="54"/>
        <v>-10</v>
      </c>
      <c r="K172" s="1">
        <f t="shared" si="54"/>
        <v>-5</v>
      </c>
      <c r="L172" s="1">
        <f t="shared" si="54"/>
        <v>0</v>
      </c>
      <c r="M172" s="1">
        <f t="shared" si="54"/>
        <v>5</v>
      </c>
      <c r="N172" s="1">
        <f t="shared" si="54"/>
        <v>10</v>
      </c>
      <c r="O172" s="1">
        <f t="shared" si="54"/>
        <v>15</v>
      </c>
      <c r="P172" s="27">
        <f t="shared" si="54"/>
        <v>20</v>
      </c>
    </row>
    <row r="173" spans="1:16" x14ac:dyDescent="0.25">
      <c r="A173" s="50" t="s">
        <v>80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100</v>
      </c>
      <c r="N173" s="1">
        <v>0</v>
      </c>
      <c r="O173" s="1">
        <v>0</v>
      </c>
      <c r="P173" s="27">
        <v>0</v>
      </c>
    </row>
    <row r="174" spans="1:16" x14ac:dyDescent="0.25">
      <c r="A174" s="50" t="s">
        <v>81</v>
      </c>
      <c r="B174" s="1">
        <v>-50</v>
      </c>
      <c r="C174" s="1">
        <f>B174+5</f>
        <v>-45</v>
      </c>
      <c r="D174" s="1">
        <f t="shared" si="54"/>
        <v>-40</v>
      </c>
      <c r="E174" s="1">
        <f t="shared" si="54"/>
        <v>-35</v>
      </c>
      <c r="F174" s="1">
        <f t="shared" si="54"/>
        <v>-30</v>
      </c>
      <c r="G174" s="1">
        <f t="shared" si="54"/>
        <v>-25</v>
      </c>
      <c r="H174" s="1">
        <f t="shared" si="54"/>
        <v>-20</v>
      </c>
      <c r="I174" s="1">
        <f t="shared" si="54"/>
        <v>-15</v>
      </c>
      <c r="J174" s="1">
        <f t="shared" si="54"/>
        <v>-10</v>
      </c>
      <c r="K174" s="1">
        <f t="shared" si="54"/>
        <v>-5</v>
      </c>
      <c r="L174" s="1">
        <f t="shared" si="54"/>
        <v>0</v>
      </c>
      <c r="M174" s="1">
        <f t="shared" si="54"/>
        <v>5</v>
      </c>
      <c r="N174" s="1">
        <f t="shared" si="54"/>
        <v>10</v>
      </c>
      <c r="O174" s="1">
        <f t="shared" si="54"/>
        <v>15</v>
      </c>
      <c r="P174" s="27">
        <f t="shared" si="54"/>
        <v>20</v>
      </c>
    </row>
    <row r="175" spans="1:16" x14ac:dyDescent="0.25">
      <c r="A175" s="50" t="s">
        <v>81</v>
      </c>
      <c r="B175" s="1">
        <v>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100</v>
      </c>
      <c r="N175" s="1">
        <v>0</v>
      </c>
      <c r="O175" s="1">
        <v>0</v>
      </c>
      <c r="P175" s="27">
        <v>0</v>
      </c>
    </row>
    <row r="176" spans="1:16" x14ac:dyDescent="0.25">
      <c r="A176" s="50" t="s">
        <v>82</v>
      </c>
      <c r="B176" s="1">
        <v>-50</v>
      </c>
      <c r="C176" s="1">
        <f>B176+5</f>
        <v>-45</v>
      </c>
      <c r="D176" s="1">
        <f t="shared" si="54"/>
        <v>-40</v>
      </c>
      <c r="E176" s="1">
        <f t="shared" si="54"/>
        <v>-35</v>
      </c>
      <c r="F176" s="1">
        <f t="shared" si="54"/>
        <v>-30</v>
      </c>
      <c r="G176" s="1">
        <f t="shared" si="54"/>
        <v>-25</v>
      </c>
      <c r="H176" s="1">
        <f t="shared" si="54"/>
        <v>-20</v>
      </c>
      <c r="I176" s="1">
        <f t="shared" si="54"/>
        <v>-15</v>
      </c>
      <c r="J176" s="1">
        <f t="shared" si="54"/>
        <v>-10</v>
      </c>
      <c r="K176" s="1">
        <f t="shared" si="54"/>
        <v>-5</v>
      </c>
      <c r="L176" s="1">
        <f t="shared" si="54"/>
        <v>0</v>
      </c>
      <c r="M176" s="1">
        <f t="shared" si="54"/>
        <v>5</v>
      </c>
      <c r="N176" s="1">
        <f t="shared" si="54"/>
        <v>10</v>
      </c>
      <c r="O176" s="1">
        <f t="shared" si="54"/>
        <v>15</v>
      </c>
      <c r="P176" s="27">
        <f t="shared" si="54"/>
        <v>20</v>
      </c>
    </row>
    <row r="177" spans="1:33" x14ac:dyDescent="0.25">
      <c r="A177" s="50" t="s">
        <v>82</v>
      </c>
      <c r="B177" s="1">
        <v>0</v>
      </c>
      <c r="C177" s="1">
        <v>0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100</v>
      </c>
      <c r="N177" s="1">
        <v>0</v>
      </c>
      <c r="O177" s="1">
        <v>0</v>
      </c>
      <c r="P177" s="27">
        <v>0</v>
      </c>
    </row>
    <row r="178" spans="1:33" x14ac:dyDescent="0.25">
      <c r="A178" s="50" t="s">
        <v>83</v>
      </c>
      <c r="B178" s="1">
        <v>-50</v>
      </c>
      <c r="C178" s="1">
        <f>B178+5</f>
        <v>-45</v>
      </c>
      <c r="D178" s="1">
        <f t="shared" si="54"/>
        <v>-40</v>
      </c>
      <c r="E178" s="1">
        <f t="shared" si="54"/>
        <v>-35</v>
      </c>
      <c r="F178" s="1">
        <f t="shared" si="54"/>
        <v>-30</v>
      </c>
      <c r="G178" s="1">
        <f t="shared" si="54"/>
        <v>-25</v>
      </c>
      <c r="H178" s="1">
        <f t="shared" si="54"/>
        <v>-20</v>
      </c>
      <c r="I178" s="1">
        <f t="shared" si="54"/>
        <v>-15</v>
      </c>
      <c r="J178" s="1">
        <f t="shared" si="54"/>
        <v>-10</v>
      </c>
      <c r="K178" s="1">
        <f t="shared" si="54"/>
        <v>-5</v>
      </c>
      <c r="L178" s="1">
        <f t="shared" si="54"/>
        <v>0</v>
      </c>
      <c r="M178" s="1">
        <f t="shared" si="54"/>
        <v>5</v>
      </c>
      <c r="N178" s="1">
        <f t="shared" si="54"/>
        <v>10</v>
      </c>
      <c r="O178" s="1">
        <f t="shared" si="54"/>
        <v>15</v>
      </c>
      <c r="P178" s="27">
        <f t="shared" si="54"/>
        <v>20</v>
      </c>
    </row>
    <row r="179" spans="1:33" x14ac:dyDescent="0.25">
      <c r="A179" s="50" t="s">
        <v>83</v>
      </c>
      <c r="B179" s="1">
        <v>0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100</v>
      </c>
      <c r="N179" s="1">
        <v>0</v>
      </c>
      <c r="O179" s="1">
        <v>0</v>
      </c>
      <c r="P179" s="27">
        <v>0</v>
      </c>
    </row>
    <row r="180" spans="1:33" x14ac:dyDescent="0.25">
      <c r="A180" s="50" t="s">
        <v>55</v>
      </c>
      <c r="B180" s="1">
        <v>0.05</v>
      </c>
      <c r="C180" s="1">
        <v>0.1</v>
      </c>
      <c r="D180" s="1">
        <v>0.15</v>
      </c>
      <c r="E180" s="1">
        <v>0.2</v>
      </c>
      <c r="F180" s="1">
        <v>0.25</v>
      </c>
      <c r="G180" s="1">
        <v>0.3</v>
      </c>
      <c r="H180" s="1">
        <v>0.35</v>
      </c>
      <c r="I180" s="1">
        <v>0.4</v>
      </c>
      <c r="J180" s="1">
        <v>0.45</v>
      </c>
      <c r="K180" s="1">
        <v>0.5</v>
      </c>
      <c r="L180" s="1">
        <v>0.55000000000000004</v>
      </c>
      <c r="M180" s="1">
        <v>0.6</v>
      </c>
      <c r="N180" s="1">
        <v>0.65</v>
      </c>
      <c r="O180" s="1">
        <v>0.7</v>
      </c>
      <c r="P180" s="27">
        <v>0.75</v>
      </c>
    </row>
    <row r="181" spans="1:33" x14ac:dyDescent="0.25">
      <c r="A181" s="50" t="s">
        <v>84</v>
      </c>
      <c r="B181" s="1">
        <v>0</v>
      </c>
      <c r="C181" s="1">
        <v>0</v>
      </c>
      <c r="D181" s="1"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27">
        <v>0</v>
      </c>
    </row>
    <row r="182" spans="1:33" x14ac:dyDescent="0.25">
      <c r="A182" s="50" t="s">
        <v>56</v>
      </c>
      <c r="B182" s="1">
        <v>0.05</v>
      </c>
      <c r="C182" s="1">
        <v>0.1</v>
      </c>
      <c r="D182" s="1">
        <v>0.15</v>
      </c>
      <c r="E182" s="1">
        <v>0.2</v>
      </c>
      <c r="F182" s="1">
        <v>0.25</v>
      </c>
      <c r="G182" s="1">
        <v>0.3</v>
      </c>
      <c r="H182" s="1">
        <v>0.35</v>
      </c>
      <c r="I182" s="1">
        <v>0.4</v>
      </c>
      <c r="J182" s="1">
        <v>0.45</v>
      </c>
      <c r="K182" s="1">
        <v>0.5</v>
      </c>
      <c r="L182" s="1">
        <v>0.55000000000000004</v>
      </c>
      <c r="M182" s="1">
        <v>0.6</v>
      </c>
      <c r="N182" s="1">
        <v>0.65</v>
      </c>
      <c r="O182" s="1">
        <v>0.7</v>
      </c>
      <c r="P182" s="27">
        <v>0.75</v>
      </c>
    </row>
    <row r="183" spans="1:33" x14ac:dyDescent="0.25">
      <c r="A183" s="50" t="s">
        <v>85</v>
      </c>
      <c r="B183" s="1">
        <v>0</v>
      </c>
      <c r="C183" s="1">
        <v>0</v>
      </c>
      <c r="D183" s="1"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27">
        <v>0</v>
      </c>
    </row>
    <row r="184" spans="1:33" x14ac:dyDescent="0.25">
      <c r="A184" s="50" t="s">
        <v>57</v>
      </c>
      <c r="B184" s="1">
        <v>0.05</v>
      </c>
      <c r="C184" s="1">
        <v>0.1</v>
      </c>
      <c r="D184" s="1">
        <v>0.15</v>
      </c>
      <c r="E184" s="1">
        <v>0.2</v>
      </c>
      <c r="F184" s="1">
        <v>0.25</v>
      </c>
      <c r="G184" s="1">
        <v>0.3</v>
      </c>
      <c r="H184" s="1">
        <v>0.35</v>
      </c>
      <c r="I184" s="1">
        <v>0.4</v>
      </c>
      <c r="J184" s="1">
        <v>0.45</v>
      </c>
      <c r="K184" s="1">
        <v>0.5</v>
      </c>
      <c r="L184" s="1">
        <v>0.55000000000000004</v>
      </c>
      <c r="M184" s="1">
        <v>0.6</v>
      </c>
      <c r="N184" s="1">
        <v>0.65</v>
      </c>
      <c r="O184" s="1">
        <v>0.7</v>
      </c>
      <c r="P184" s="27">
        <v>0.75</v>
      </c>
    </row>
    <row r="185" spans="1:33" x14ac:dyDescent="0.25">
      <c r="A185" s="42" t="s">
        <v>86</v>
      </c>
      <c r="B185" s="30">
        <v>0</v>
      </c>
      <c r="C185" s="30">
        <v>0</v>
      </c>
      <c r="D185" s="30">
        <v>0</v>
      </c>
      <c r="E185" s="30">
        <v>0</v>
      </c>
      <c r="F185" s="30">
        <v>0</v>
      </c>
      <c r="G185" s="30">
        <v>0</v>
      </c>
      <c r="H185" s="30">
        <v>0</v>
      </c>
      <c r="I185" s="30">
        <v>0</v>
      </c>
      <c r="J185" s="30">
        <v>0</v>
      </c>
      <c r="K185" s="30">
        <v>0</v>
      </c>
      <c r="L185" s="30">
        <v>0</v>
      </c>
      <c r="M185" s="30">
        <v>0</v>
      </c>
      <c r="N185" s="30">
        <v>0</v>
      </c>
      <c r="O185" s="30">
        <v>0</v>
      </c>
      <c r="P185" s="31">
        <v>0</v>
      </c>
    </row>
    <row r="187" spans="1:33" x14ac:dyDescent="0.25">
      <c r="A187" s="52" t="s">
        <v>19</v>
      </c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53"/>
      <c r="AF187" s="53"/>
      <c r="AG187" s="54"/>
    </row>
    <row r="188" spans="1:33" x14ac:dyDescent="0.25">
      <c r="A188" s="38" t="s">
        <v>87</v>
      </c>
      <c r="B188" s="38" t="s">
        <v>88</v>
      </c>
      <c r="C188" s="38" t="s">
        <v>89</v>
      </c>
      <c r="D188" s="38" t="s">
        <v>90</v>
      </c>
      <c r="E188" s="38" t="s">
        <v>91</v>
      </c>
      <c r="F188" s="38" t="s">
        <v>92</v>
      </c>
      <c r="G188" s="38" t="s">
        <v>93</v>
      </c>
      <c r="H188" s="38" t="s">
        <v>94</v>
      </c>
      <c r="I188" s="38" t="s">
        <v>95</v>
      </c>
      <c r="J188" s="38" t="s">
        <v>96</v>
      </c>
      <c r="K188" s="38" t="s">
        <v>97</v>
      </c>
      <c r="L188" s="38" t="s">
        <v>98</v>
      </c>
      <c r="M188" s="38" t="s">
        <v>99</v>
      </c>
      <c r="N188" s="38" t="s">
        <v>100</v>
      </c>
      <c r="O188" s="38" t="s">
        <v>101</v>
      </c>
      <c r="P188" s="38" t="s">
        <v>102</v>
      </c>
      <c r="Q188" s="38" t="s">
        <v>103</v>
      </c>
      <c r="R188" s="38" t="s">
        <v>104</v>
      </c>
      <c r="S188" s="38" t="s">
        <v>105</v>
      </c>
      <c r="T188" s="38" t="s">
        <v>106</v>
      </c>
      <c r="U188" s="38" t="s">
        <v>107</v>
      </c>
      <c r="V188" s="38" t="s">
        <v>108</v>
      </c>
      <c r="W188" s="38" t="s">
        <v>109</v>
      </c>
      <c r="X188" s="38" t="s">
        <v>110</v>
      </c>
      <c r="Y188" s="38" t="s">
        <v>111</v>
      </c>
      <c r="Z188" s="38" t="s">
        <v>112</v>
      </c>
      <c r="AA188" s="38" t="s">
        <v>113</v>
      </c>
      <c r="AB188" s="38" t="s">
        <v>114</v>
      </c>
      <c r="AC188" s="38" t="s">
        <v>115</v>
      </c>
      <c r="AD188" s="38" t="s">
        <v>116</v>
      </c>
      <c r="AE188" s="38" t="s">
        <v>117</v>
      </c>
      <c r="AF188" s="38" t="s">
        <v>118</v>
      </c>
      <c r="AG188" s="38" t="s">
        <v>119</v>
      </c>
    </row>
    <row r="189" spans="1:33" x14ac:dyDescent="0.25">
      <c r="A189" s="37">
        <v>231</v>
      </c>
      <c r="B189" s="30">
        <v>238</v>
      </c>
      <c r="C189" s="30">
        <v>231</v>
      </c>
      <c r="D189" s="30">
        <v>22.5</v>
      </c>
      <c r="E189" s="30">
        <v>238</v>
      </c>
      <c r="F189" s="30">
        <v>239</v>
      </c>
      <c r="G189" s="30">
        <v>239</v>
      </c>
      <c r="H189" s="30">
        <v>23.3</v>
      </c>
      <c r="I189" s="30">
        <v>10</v>
      </c>
      <c r="J189" s="30">
        <v>10</v>
      </c>
      <c r="K189" s="30">
        <f>B152</f>
        <v>10</v>
      </c>
      <c r="L189" s="30">
        <f>B154</f>
        <v>10</v>
      </c>
      <c r="M189" s="30">
        <f>B156</f>
        <v>10</v>
      </c>
      <c r="N189" s="30">
        <f>B158</f>
        <v>10</v>
      </c>
      <c r="O189" s="30">
        <v>10</v>
      </c>
      <c r="P189" s="30">
        <v>10</v>
      </c>
      <c r="Q189" s="30">
        <f>O164</f>
        <v>10</v>
      </c>
      <c r="R189" s="30">
        <f>O166</f>
        <v>10</v>
      </c>
      <c r="S189" s="30">
        <v>10</v>
      </c>
      <c r="T189" s="30">
        <v>10</v>
      </c>
      <c r="U189" s="30">
        <f>O164</f>
        <v>10</v>
      </c>
      <c r="V189" s="30">
        <f>O166</f>
        <v>10</v>
      </c>
      <c r="W189" s="30">
        <v>5</v>
      </c>
      <c r="X189" s="30">
        <v>5</v>
      </c>
      <c r="Y189" s="30">
        <v>5</v>
      </c>
      <c r="Z189" s="30">
        <f>M174</f>
        <v>5</v>
      </c>
      <c r="AA189" s="30">
        <f>W189</f>
        <v>5</v>
      </c>
      <c r="AB189" s="30">
        <f>X189</f>
        <v>5</v>
      </c>
      <c r="AC189" s="30">
        <f>Y189</f>
        <v>5</v>
      </c>
      <c r="AD189" s="30">
        <f>Z189</f>
        <v>5</v>
      </c>
      <c r="AE189" s="30">
        <v>0.81</v>
      </c>
      <c r="AF189" s="30">
        <v>0.96</v>
      </c>
      <c r="AG189" s="31">
        <v>0.72</v>
      </c>
    </row>
  </sheetData>
  <mergeCells count="11">
    <mergeCell ref="A1:K1"/>
    <mergeCell ref="A77:AU77"/>
    <mergeCell ref="A98:AK98"/>
    <mergeCell ref="A119:AU119"/>
    <mergeCell ref="A130:AU130"/>
    <mergeCell ref="A187:AG187"/>
    <mergeCell ref="A4:B4"/>
    <mergeCell ref="B99:AK99"/>
    <mergeCell ref="A141:P141"/>
    <mergeCell ref="B60:K60"/>
    <mergeCell ref="A59:K59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4C221187DCC41B666284D45F90AE1" ma:contentTypeVersion="18" ma:contentTypeDescription="Create a new document." ma:contentTypeScope="" ma:versionID="fecd48e5aadf59962826d12e9c055674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15d24e6c588d2dbcf1fcb41ef9a7c38f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c32696-499d-451a-a863-6249c7b6b8a7">
      <Terms xmlns="http://schemas.microsoft.com/office/infopath/2007/PartnerControls"/>
    </lcf76f155ced4ddcb4097134ff3c332f>
    <TaxCatchAll xmlns="5d890990-4ef4-4f1d-a034-e31ae1b0e682" xsi:nil="true"/>
    <SharedWithUsers xmlns="5d890990-4ef4-4f1d-a034-e31ae1b0e68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BA9B3A5-C720-4530-8AEB-9C297E8977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4D7CD9-7C53-49A2-9C50-574017BF03EA}"/>
</file>

<file path=customXml/itemProps3.xml><?xml version="1.0" encoding="utf-8"?>
<ds:datastoreItem xmlns:ds="http://schemas.openxmlformats.org/officeDocument/2006/customXml" ds:itemID="{899EAA6D-D66A-42F0-91C5-2C03183D737C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9a1127a1-6609-466d-b190-e3c72a1407a7"/>
    <ds:schemaRef ds:uri="http://purl.org/dc/elements/1.1/"/>
    <ds:schemaRef ds:uri="74ad5a45-8794-4f88-a36b-395c3c1e00fb"/>
    <ds:schemaRef ds:uri="http://www.w3.org/XML/1998/namespace"/>
    <ds:schemaRef ds:uri="http://purl.org/dc/dcmitype/"/>
    <ds:schemaRef ds:uri="354e634b-ad83-4866-80c1-48dcb91b1644"/>
    <ds:schemaRef ds:uri="a0aa48ca-7259-49cb-b313-b378c15a2255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Čechová, Karolína</dc:creator>
  <cp:lastModifiedBy>Čechová, Karolína</cp:lastModifiedBy>
  <dcterms:created xsi:type="dcterms:W3CDTF">2024-04-17T09:17:40Z</dcterms:created>
  <dcterms:modified xsi:type="dcterms:W3CDTF">2024-11-26T11:58:25Z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0x0101005E74C221187DCC41B666284D45F90AE1</vt:lpwstr>
  </property>
  <property fmtid="{D5CDD505-2E9C-101B-9397-08002B2CF9AE}" pid="3" name="MediaServiceImageTags">
    <vt:lpwstr/>
  </property>
  <property fmtid="{D5CDD505-2E9C-101B-9397-08002B2CF9AE}" pid="4" name="Order">
    <vt:r8>104800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